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G:\R7　報告モノ\3.6\"/>
    </mc:Choice>
  </mc:AlternateContent>
  <xr:revisionPtr revIDLastSave="0" documentId="13_ncr:1_{B2C17609-25BA-4A5F-B012-9D3A7E9432D2}" xr6:coauthVersionLast="43" xr6:coauthVersionMax="43"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AM36" i="10"/>
  <c r="C36" i="10"/>
  <c r="CO35" i="10"/>
  <c r="BE35" i="10"/>
  <c r="C35" i="10"/>
  <c r="CO34"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alcChain>
</file>

<file path=xl/sharedStrings.xml><?xml version="1.0" encoding="utf-8"?>
<sst xmlns="http://schemas.openxmlformats.org/spreadsheetml/2006/main" count="1076" uniqueCount="556">
  <si>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</si>
  <si>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</si>
  <si>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</si>
  <si>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</si>
  <si>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</si>
  <si>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</si>
  <si>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</si>
  <si>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</si>
  <si>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</si>
  <si>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</si>
  <si>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</si>
  <si>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</si>
  <si>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</si>
  <si>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</si>
  <si>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</si>
  <si>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</si>
  <si>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</si>
  <si>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</si>
  <si>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</si>
  <si>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</si>
  <si>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</si>
  <si>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</si>
  <si>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</si>
  <si>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</si>
  <si>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</si>
  <si>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</si>
  <si>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</si>
  <si>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</si>
  <si>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</si>
  <si>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</si>
  <si>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</si>
  <si>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</si>
  <si>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</si>
  <si>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</si>
  <si>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</si>
  <si>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</si>
  <si>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</si>
  <si>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</si>
  <si>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</si>
  <si>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</si>
  <si>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</si>
  <si>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</si>
  <si>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</si>
  <si>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</si>
  <si>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</si>
  <si>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</si>
  <si>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</si>
  <si>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</si>
  <si>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</si>
  <si>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</si>
  <si>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</si>
  <si>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</si>
  <si>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</si>
  <si>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</si>
  <si>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</si>
  <si>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</si>
  <si>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</si>
  <si>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</si>
  <si>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</si>
  <si>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</si>
  <si>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</si>
  <si>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</si>
  <si>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</si>
  <si>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</si>
  <si>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</si>
  <si>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</si>
  <si>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</si>
  <si>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</si>
  <si>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</si>
  <si>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</si>
  <si>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</si>
  <si>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</si>
  <si>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</si>
  <si>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</si>
  <si>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</si>
  <si>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</si>
  <si>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</si>
  <si>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</si>
  <si>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</si>
  <si>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</si>
  <si>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</si>
  <si>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</si>
  <si>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</si>
  <si>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</si>
  <si>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</si>
  <si>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</si>
  <si>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</si>
  <si>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</si>
  <si>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</si>
  <si>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</si>
  <si>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</si>
  <si>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</si>
  <si>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</si>
  <si>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</si>
  <si>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新冠町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</si>
  <si>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</si>
  <si>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</si>
  <si>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</si>
  <si>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</si>
  <si>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</si>
  <si>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</si>
  <si>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</si>
  <si>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</si>
  <si>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</si>
  <si>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</si>
  <si>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</si>
  <si>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</si>
  <si>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</si>
  <si>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</si>
  <si>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</si>
  <si>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</si>
  <si>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</si>
  <si>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</si>
  <si>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</si>
  <si>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</si>
  <si>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</si>
  <si>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</si>
  <si>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</si>
  <si>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</si>
  <si>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</si>
  <si>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</si>
  <si>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</si>
  <si>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</si>
  <si>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</si>
  <si>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</si>
  <si>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</si>
  <si>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</si>
  <si>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</si>
  <si>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</si>
  <si>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</si>
  <si>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</si>
  <si>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</si>
  <si>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</si>
  <si>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</si>
  <si>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</si>
  <si>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</si>
  <si>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</si>
  <si>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</si>
  <si>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</si>
  <si>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</si>
  <si>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</si>
  <si>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</si>
  <si>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</si>
  <si>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</si>
  <si>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</si>
  <si>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</si>
  <si>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</si>
  <si>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</si>
  <si>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</si>
  <si>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</si>
  <si>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</si>
  <si>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</si>
  <si>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</si>
  <si>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</si>
  <si>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</si>
  <si>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</si>
  <si>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</si>
  <si>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</si>
  <si>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</si>
  <si>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</si>
  <si>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</si>
  <si>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</si>
  <si>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</si>
  <si>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</si>
  <si>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</si>
  <si>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</si>
  <si>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</si>
  <si>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</si>
  <si>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</si>
  <si>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</si>
  <si>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</si>
  <si>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</si>
  <si>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</si>
  <si>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</si>
  <si>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</si>
  <si>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</si>
  <si>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</si>
  <si>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</si>
  <si>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</si>
  <si>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</si>
  <si>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</si>
  <si>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</si>
  <si>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</si>
  <si>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</si>
  <si>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</si>
  <si>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</si>
  <si>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</si>
  <si>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</si>
  <si>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</si>
  <si>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</si>
  <si>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</si>
  <si>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</si>
  <si>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</si>
  <si>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</si>
  <si>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</si>
  <si>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</si>
  <si>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</si>
  <si>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</si>
  <si>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</si>
  <si>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</si>
  <si>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</si>
  <si>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</si>
  <si>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</si>
  <si>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</si>
  <si>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北海道新冠町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</si>
  <si>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</si>
  <si>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</si>
  <si>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</si>
  <si>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</si>
  <si>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</si>
  <si>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</si>
  <si>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</si>
  <si>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</si>
  <si>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</si>
  <si>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</si>
  <si>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</si>
  <si>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</si>
  <si>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</si>
  <si>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</si>
  <si>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</si>
  <si>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</si>
  <si>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</si>
  <si>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</si>
  <si>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</si>
  <si>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</si>
  <si>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</si>
  <si>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</si>
  <si>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</si>
  <si>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</si>
  <si>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</si>
  <si>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</si>
  <si>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</si>
  <si>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</si>
  <si>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</si>
  <si>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</si>
  <si>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</si>
  <si>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</si>
  <si>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</si>
  <si>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</si>
  <si>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</si>
  <si>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</si>
  <si>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</si>
  <si>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</si>
  <si>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</si>
  <si>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</si>
  <si>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</si>
  <si>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</si>
  <si>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</si>
  <si>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</si>
  <si>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</si>
  <si>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</si>
  <si>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</si>
  <si>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</si>
  <si>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</si>
  <si>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</si>
  <si>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</si>
  <si>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</si>
  <si>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</si>
  <si>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</si>
  <si>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</si>
  <si>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</si>
  <si>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</si>
  <si>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</si>
  <si>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</si>
  <si>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</si>
  <si>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</si>
  <si>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</si>
  <si>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</si>
  <si>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</si>
  <si>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</si>
  <si>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</si>
  <si>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</si>
  <si>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</si>
  <si>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</si>
  <si>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</si>
  <si>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</si>
  <si>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</si>
  <si>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</si>
  <si>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</si>
  <si>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</si>
  <si>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</si>
  <si>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</si>
  <si>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</si>
  <si>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</si>
  <si>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</si>
  <si>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</si>
  <si>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</si>
  <si>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</si>
  <si>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</si>
  <si>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</si>
  <si>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</si>
  <si>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</si>
  <si>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</si>
  <si>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</si>
  <si>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</si>
  <si>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</si>
  <si>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</si>
  <si>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</si>
  <si>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</si>
  <si>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</si>
  <si>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</si>
  <si>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</si>
  <si>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</si>
  <si>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</si>
  <si>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</si>
  <si>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</si>
  <si>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</si>
  <si>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</si>
  <si>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</si>
  <si>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</si>
  <si>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</si>
  <si>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</si>
  <si>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</si>
  <si>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</si>
  <si>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</si>
  <si>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</si>
  <si>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</si>
  <si>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</si>
  <si>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</si>
  <si>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</si>
  <si>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</si>
  <si>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</si>
  <si>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</si>
  <si>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</si>
  <si>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</si>
  <si>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</si>
  <si>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</si>
  <si>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</si>
  <si>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</si>
  <si>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</si>
  <si>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</si>
  <si>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</si>
  <si>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</si>
  <si>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</si>
  <si>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</si>
  <si>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</si>
  <si>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</si>
  <si>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</si>
  <si>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</si>
  <si>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</si>
  <si>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</si>
  <si>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</si>
  <si>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</si>
  <si>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</si>
  <si>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</si>
  <si>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</si>
  <si>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</si>
  <si>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</si>
  <si>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</si>
  <si>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</si>
  <si>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</si>
  <si>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</si>
  <si>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</si>
  <si>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</si>
  <si>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</si>
  <si>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北海道新冠町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</si>
  <si>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</si>
  <si>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</si>
  <si>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</si>
  <si>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</si>
  <si>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</si>
  <si>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</si>
  <si>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</si>
  <si>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</si>
  <si>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</si>
  <si>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</si>
  <si>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</si>
  <si>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</si>
  <si>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</si>
  <si>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</si>
  <si>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</si>
  <si>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</si>
  <si>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</si>
  <si>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</si>
  <si>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</si>
  <si>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</si>
  <si>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</si>
  <si>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</si>
  <si>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</si>
  <si>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</si>
  <si>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</si>
  <si>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</si>
  <si>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</si>
  <si>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</si>
  <si>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</si>
  <si>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</si>
  <si>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</si>
  <si>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</si>
  <si>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</si>
  <si>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</si>
  <si>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後期高齢者医療特別会計</t>
    <phoneticPr fontId="5"/>
  </si>
  <si>
    <t>介護サービス特別会計事業勘定</t>
    <phoneticPr fontId="5"/>
  </si>
  <si>
    <t>国民健康保険診療所事業特別会計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</si>
  <si>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</si>
  <si>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</si>
  <si>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</si>
  <si>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</si>
  <si>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</si>
  <si>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</si>
  <si>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</si>
  <si>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</si>
  <si>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</si>
  <si>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</si>
  <si>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</si>
  <si>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</si>
  <si>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</si>
  <si>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</si>
  <si>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</si>
  <si>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</si>
  <si>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</si>
  <si>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</si>
  <si>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</si>
  <si>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</si>
  <si>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</si>
  <si>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</si>
  <si>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</si>
  <si>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</si>
  <si>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</si>
  <si>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</si>
  <si>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</si>
  <si>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</si>
  <si>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</si>
  <si>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</si>
  <si>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</si>
  <si>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</si>
  <si>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</si>
  <si>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</si>
  <si>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</si>
  <si>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</si>
  <si>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</si>
  <si>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</si>
  <si>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</si>
  <si>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</si>
  <si>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</si>
  <si>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</si>
  <si>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</si>
  <si>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</si>
  <si>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</si>
  <si>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</si>
  <si>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</si>
  <si>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</si>
  <si>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</si>
  <si>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</si>
  <si>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</si>
  <si>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</si>
  <si>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</si>
  <si>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</si>
  <si>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</si>
  <si>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</si>
  <si>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</si>
  <si>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</si>
  <si>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</si>
  <si>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</si>
  <si>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</si>
  <si>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</si>
  <si>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</si>
  <si>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</si>
  <si>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</si>
  <si>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</si>
  <si>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</si>
  <si>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</si>
  <si>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</si>
  <si>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</si>
  <si>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</si>
  <si>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</si>
  <si>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</si>
  <si>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</si>
  <si>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</si>
  <si>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</si>
  <si>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</si>
  <si>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</si>
  <si>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</si>
  <si>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</si>
  <si>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</si>
  <si>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</si>
  <si>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</si>
  <si>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</si>
  <si>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</si>
  <si>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</si>
  <si>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</si>
  <si>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</si>
  <si>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</si>
  <si>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</si>
  <si>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</si>
  <si>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</si>
  <si>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</si>
  <si>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</si>
  <si>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</si>
  <si>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</si>
  <si>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</si>
  <si>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</si>
  <si>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</si>
  <si>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</si>
  <si>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</si>
  <si>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</si>
  <si>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</si>
  <si>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</si>
  <si>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</si>
  <si>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</si>
  <si>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</si>
  <si>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</si>
  <si>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</si>
  <si>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</si>
  <si>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</si>
  <si>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</si>
  <si>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</si>
  <si>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</si>
  <si>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</si>
  <si>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</si>
  <si>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</si>
  <si>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</si>
  <si>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</si>
  <si>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</si>
  <si>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</si>
  <si>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</si>
  <si>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</si>
  <si>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</si>
  <si>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</si>
  <si>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</si>
  <si>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</si>
  <si>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</si>
  <si>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</si>
  <si>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</si>
  <si>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</si>
  <si>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</si>
  <si>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</si>
  <si>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</si>
  <si>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</si>
  <si>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</si>
  <si>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</si>
  <si>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</si>
  <si>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0.01</t>
  </si>
  <si>
    <t>▲ 0.77</t>
  </si>
  <si>
    <t>一般会計</t>
  </si>
  <si>
    <t>介護サービス特別会計事業勘定</t>
  </si>
  <si>
    <t>国民健康保険特別会計事業勘定</t>
  </si>
  <si>
    <t>簡易水道事業会計</t>
  </si>
  <si>
    <t>下水道事業会計</t>
  </si>
  <si>
    <t>国民健康保険診療所事業特別会計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</si>
  <si>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</si>
  <si>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</si>
  <si>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</si>
  <si>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</si>
  <si>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</si>
  <si>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</si>
  <si>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</si>
  <si>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</si>
  <si>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ふるさとづくり基金</t>
    <rPh sb="7" eb="9">
      <t>キキン</t>
    </rPh>
    <phoneticPr fontId="2"/>
  </si>
  <si>
    <t>地域振興基金</t>
    <rPh sb="0" eb="2">
      <t>チイキ</t>
    </rPh>
    <rPh sb="2" eb="4">
      <t>シンコウ</t>
    </rPh>
    <rPh sb="4" eb="6">
      <t>キキン</t>
    </rPh>
    <phoneticPr fontId="2"/>
  </si>
  <si>
    <t>企業版ふるさと納税基金</t>
    <rPh sb="0" eb="2">
      <t>キギョウ</t>
    </rPh>
    <rPh sb="2" eb="3">
      <t>バン</t>
    </rPh>
    <rPh sb="7" eb="9">
      <t>ノウゼイ</t>
    </rPh>
    <rPh sb="9" eb="11">
      <t>キキン</t>
    </rPh>
    <phoneticPr fontId="2"/>
  </si>
  <si>
    <t>森林環境譲与税基金</t>
    <rPh sb="0" eb="2">
      <t>シンリン</t>
    </rPh>
    <rPh sb="2" eb="4">
      <t>カンキョウ</t>
    </rPh>
    <rPh sb="4" eb="6">
      <t>ジョウヨ</t>
    </rPh>
    <rPh sb="6" eb="7">
      <t>ゼイ</t>
    </rPh>
    <rPh sb="7" eb="9">
      <t>キキン</t>
    </rPh>
    <phoneticPr fontId="2"/>
  </si>
  <si>
    <t>-</t>
    <phoneticPr fontId="2"/>
  </si>
  <si>
    <t>日高中部消防組合（一般会計）</t>
    <rPh sb="0" eb="2">
      <t>ヒダカ</t>
    </rPh>
    <rPh sb="2" eb="4">
      <t>チュウブ</t>
    </rPh>
    <rPh sb="4" eb="6">
      <t>ショウボウ</t>
    </rPh>
    <rPh sb="6" eb="8">
      <t>クミアイ</t>
    </rPh>
    <rPh sb="9" eb="11">
      <t>イッパン</t>
    </rPh>
    <rPh sb="11" eb="13">
      <t>カイケイ</t>
    </rPh>
    <phoneticPr fontId="2"/>
  </si>
  <si>
    <t>日高中部衛生施設組合（一般会計）</t>
    <rPh sb="0" eb="2">
      <t>ヒダカ</t>
    </rPh>
    <rPh sb="2" eb="4">
      <t>チュウブ</t>
    </rPh>
    <rPh sb="4" eb="6">
      <t>エイセイ</t>
    </rPh>
    <rPh sb="6" eb="8">
      <t>シセツ</t>
    </rPh>
    <rPh sb="8" eb="10">
      <t>クミアイ</t>
    </rPh>
    <rPh sb="11" eb="13">
      <t>イッパン</t>
    </rPh>
    <rPh sb="13" eb="15">
      <t>カイケイ</t>
    </rPh>
    <phoneticPr fontId="2"/>
  </si>
  <si>
    <t>日高中部広域連合（一般会計）</t>
    <rPh sb="0" eb="2">
      <t>ヒダカ</t>
    </rPh>
    <rPh sb="2" eb="4">
      <t>チュウブ</t>
    </rPh>
    <rPh sb="4" eb="6">
      <t>コウイキ</t>
    </rPh>
    <rPh sb="6" eb="8">
      <t>レンゴウ</t>
    </rPh>
    <rPh sb="9" eb="11">
      <t>イッパン</t>
    </rPh>
    <rPh sb="11" eb="13">
      <t>カイケイ</t>
    </rPh>
    <phoneticPr fontId="2"/>
  </si>
  <si>
    <t>日高中部広域連合（介護保険特別会計）</t>
    <rPh sb="0" eb="2">
      <t>ヒダカ</t>
    </rPh>
    <rPh sb="2" eb="4">
      <t>チュウブ</t>
    </rPh>
    <rPh sb="4" eb="6">
      <t>コウイキ</t>
    </rPh>
    <rPh sb="6" eb="8">
      <t>レンゴウ</t>
    </rPh>
    <rPh sb="9" eb="11">
      <t>カイゴ</t>
    </rPh>
    <rPh sb="11" eb="13">
      <t>ホケン</t>
    </rPh>
    <rPh sb="13" eb="15">
      <t>トクベツ</t>
    </rPh>
    <rPh sb="15" eb="17">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</si>
</sst>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6087-460B-A9EC-1D32D0BAA7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282741</c:v>
                </c:pt>
                <c:pt idx="1">
                  <c:v>104394</c:v>
                </c:pt>
                <c:pt idx="2">
                  <c:v>413613</c:v>
                </c:pt>
                <c:pt idx="3">
                  <c:v>72023</c:v>
                </c:pt>
                <c:pt idx="4">
                  <c:v>148610</c:v>
                </c:pt>
              </c:numCache>
            </c:numRef>
          </c:val>
          <c:smooth val="0"/>
          <c:extLst>
            <c:ext xmlns:c16="http://schemas.microsoft.com/office/drawing/2014/chart" uri="{C3380CC4-5D6E-409C-BE32-E72D297353CC}">
              <c16:uniqueId val="{00000001-6087-460B-A9EC-1D32D0BAA7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2.52</c:v>
                </c:pt>
                <c:pt idx="1">
                  <c:v>3.23</c:v>
                </c:pt>
                <c:pt idx="2">
                  <c:v>2.88</c:v>
                </c:pt>
                <c:pt idx="3">
                  <c:v>3.78</c:v>
                </c:pt>
                <c:pt idx="4">
                  <c:v>3.48</c:v>
                </c:pt>
              </c:numCache>
            </c:numRef>
          </c:val>
          <c:extLst>
            <c:ext xmlns:c16="http://schemas.microsoft.com/office/drawing/2014/chart" uri="{C3380CC4-5D6E-409C-BE32-E72D297353CC}">
              <c16:uniqueId val="{00000000-8D69-4D0E-A6F2-0ADB297F5B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15.94</c:v>
                </c:pt>
                <c:pt idx="1">
                  <c:v>17.7</c:v>
                </c:pt>
                <c:pt idx="2">
                  <c:v>24.02</c:v>
                </c:pt>
                <c:pt idx="3">
                  <c:v>29.58</c:v>
                </c:pt>
                <c:pt idx="4">
                  <c:v>28.7</c:v>
                </c:pt>
              </c:numCache>
            </c:numRef>
          </c:val>
          <c:extLst>
            <c:ext xmlns:c16="http://schemas.microsoft.com/office/drawing/2014/chart" uri="{C3380CC4-5D6E-409C-BE32-E72D297353CC}">
              <c16:uniqueId val="{00000001-8D69-4D0E-A6F2-0ADB297F5B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-0.01</c:v>
                </c:pt>
                <c:pt idx="1">
                  <c:v>3.75</c:v>
                </c:pt>
                <c:pt idx="2">
                  <c:v>5.28</c:v>
                </c:pt>
                <c:pt idx="3">
                  <c:v>6.32</c:v>
                </c:pt>
                <c:pt idx="4">
                  <c:v>-0.77</c:v>
                </c:pt>
              </c:numCache>
            </c:numRef>
          </c:val>
          <c:smooth val="0"/>
          <c:extLst>
            <c:ext xmlns:c16="http://schemas.microsoft.com/office/drawing/2014/chart" uri="{C3380CC4-5D6E-409C-BE32-E72D297353CC}">
              <c16:uniqueId val="{00000002-8D69-4D0E-A6F2-0ADB297F5B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0.35</c:v>
                </c:pt>
                <c:pt idx="4">
                  <c:v>#N/A</c:v>
                </c:pt>
                <c:pt idx="5">
                  <c:v>0.11</c:v>
                </c:pt>
                <c:pt idx="6">
                  <c:v>#N/A</c:v>
                </c:pt>
                <c:pt idx="7">
                  <c:v>0.18</c:v>
                </c:pt>
                <c:pt idx="8">
                  <c:v>0</c:v>
                </c:pt>
                <c:pt idx="9">
                  <c:v>0</c:v>
                </c:pt>
              </c:numCache>
            </c:numRef>
          </c:val>
          <c:extLst>
            <c:ext xmlns:c16="http://schemas.microsoft.com/office/drawing/2014/chart" uri="{C3380CC4-5D6E-409C-BE32-E72D297353CC}">
              <c16:uniqueId val="{00000000-75CF-4555-942E-A44F8BB146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CF-4555-942E-A44F8BB1463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5CF-4555-942E-A44F8BB1463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75CF-4555-942E-A44F8BB14631}"/>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0.78</c:v>
                </c:pt>
                <c:pt idx="2">
                  <c:v>#N/A</c:v>
                </c:pt>
                <c:pt idx="3">
                  <c:v>1.22</c:v>
                </c:pt>
                <c:pt idx="4">
                  <c:v>#N/A</c:v>
                </c:pt>
                <c:pt idx="5">
                  <c:v>1.08</c:v>
                </c:pt>
                <c:pt idx="6">
                  <c:v>#N/A</c:v>
                </c:pt>
                <c:pt idx="7">
                  <c:v>0.31</c:v>
                </c:pt>
                <c:pt idx="8">
                  <c:v>#N/A</c:v>
                </c:pt>
                <c:pt idx="9">
                  <c:v>0</c:v>
                </c:pt>
              </c:numCache>
            </c:numRef>
          </c:val>
          <c:extLst>
            <c:ext xmlns:c16="http://schemas.microsoft.com/office/drawing/2014/chart" uri="{C3380CC4-5D6E-409C-BE32-E72D297353CC}">
              <c16:uniqueId val="{00000004-75CF-4555-942E-A44F8BB1463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5-75CF-4555-942E-A44F8BB14631}"/>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6-75CF-4555-942E-A44F8BB14631}"/>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0.16</c:v>
                </c:pt>
                <c:pt idx="2">
                  <c:v>#N/A</c:v>
                </c:pt>
                <c:pt idx="3">
                  <c:v>0.16</c:v>
                </c:pt>
                <c:pt idx="4">
                  <c:v>#N/A</c:v>
                </c:pt>
                <c:pt idx="5">
                  <c:v>0.09</c:v>
                </c:pt>
                <c:pt idx="6">
                  <c:v>#N/A</c:v>
                </c:pt>
                <c:pt idx="7">
                  <c:v>0.04</c:v>
                </c:pt>
                <c:pt idx="8">
                  <c:v>#N/A</c:v>
                </c:pt>
                <c:pt idx="9">
                  <c:v>0.08</c:v>
                </c:pt>
              </c:numCache>
            </c:numRef>
          </c:val>
          <c:extLst>
            <c:ext xmlns:c16="http://schemas.microsoft.com/office/drawing/2014/chart" uri="{C3380CC4-5D6E-409C-BE32-E72D297353CC}">
              <c16:uniqueId val="{00000007-75CF-4555-942E-A44F8BB14631}"/>
            </c:ext>
          </c:extLst>
        </c:ser>
        <c:ser>
          <c:idx val="8"/>
          <c:order val="8"/>
          <c:tx>
            <c:strRef>
              <c:f>データシート!$A$35</c:f>
              <c:strCache>
                <c:ptCount val="1"/>
                <c:pt idx="0">
                  <c:v>介護サービス特別会計事業勘定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0.25</c:v>
                </c:pt>
                <c:pt idx="2">
                  <c:v>#N/A</c:v>
                </c:pt>
                <c:pt idx="3">
                  <c:v>0.16</c:v>
                </c:pt>
                <c:pt idx="4">
                  <c:v>#N/A</c:v>
                </c:pt>
                <c:pt idx="5">
                  <c:v>0.15</c:v>
                </c:pt>
                <c:pt idx="6">
                  <c:v>#N/A</c:v>
                </c:pt>
                <c:pt idx="7">
                  <c:v>0.23</c:v>
                </c:pt>
                <c:pt idx="8">
                  <c:v>#N/A</c:v>
                </c:pt>
                <c:pt idx="9">
                  <c:v>0.34</c:v>
                </c:pt>
              </c:numCache>
            </c:numRef>
          </c:val>
          <c:extLst>
            <c:ext xmlns:c16="http://schemas.microsoft.com/office/drawing/2014/chart" uri="{C3380CC4-5D6E-409C-BE32-E72D297353CC}">
              <c16:uniqueId val="{00000008-75CF-4555-942E-A44F8BB146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2.5099999999999998</c:v>
                </c:pt>
                <c:pt idx="2">
                  <c:v>#N/A</c:v>
                </c:pt>
                <c:pt idx="3">
                  <c:v>3.22</c:v>
                </c:pt>
                <c:pt idx="4">
                  <c:v>#N/A</c:v>
                </c:pt>
                <c:pt idx="5">
                  <c:v>2.87</c:v>
                </c:pt>
                <c:pt idx="6">
                  <c:v>#N/A</c:v>
                </c:pt>
                <c:pt idx="7">
                  <c:v>3.78</c:v>
                </c:pt>
                <c:pt idx="8">
                  <c:v>#N/A</c:v>
                </c:pt>
                <c:pt idx="9">
                  <c:v>3.48</c:v>
                </c:pt>
              </c:numCache>
            </c:numRef>
          </c:val>
          <c:extLst>
            <c:ext xmlns:c16="http://schemas.microsoft.com/office/drawing/2014/chart" uri="{C3380CC4-5D6E-409C-BE32-E72D297353CC}">
              <c16:uniqueId val="{00000009-75CF-4555-942E-A44F8BB146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677</c:v>
                </c:pt>
                <c:pt idx="5">
                  <c:v>663</c:v>
                </c:pt>
                <c:pt idx="8">
                  <c:v>615</c:v>
                </c:pt>
                <c:pt idx="11">
                  <c:v>569</c:v>
                </c:pt>
                <c:pt idx="14">
                  <c:v>576</c:v>
                </c:pt>
              </c:numCache>
            </c:numRef>
          </c:val>
          <c:extLst>
            <c:ext xmlns:c16="http://schemas.microsoft.com/office/drawing/2014/chart" uri="{C3380CC4-5D6E-409C-BE32-E72D297353CC}">
              <c16:uniqueId val="{00000000-B0F1-4C18-AF72-CD277BF106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F1-4C18-AF72-CD277BF106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B0F1-4C18-AF72-CD277BF106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6</c:v>
                </c:pt>
                <c:pt idx="6">
                  <c:v>5</c:v>
                </c:pt>
                <c:pt idx="9">
                  <c:v>3</c:v>
                </c:pt>
                <c:pt idx="12">
                  <c:v>1</c:v>
                </c:pt>
              </c:numCache>
            </c:numRef>
          </c:val>
          <c:extLst>
            <c:ext xmlns:c16="http://schemas.microsoft.com/office/drawing/2014/chart" uri="{C3380CC4-5D6E-409C-BE32-E72D297353CC}">
              <c16:uniqueId val="{00000003-B0F1-4C18-AF72-CD277BF106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133</c:v>
                </c:pt>
                <c:pt idx="6">
                  <c:v>133</c:v>
                </c:pt>
                <c:pt idx="9">
                  <c:v>131</c:v>
                </c:pt>
                <c:pt idx="12">
                  <c:v>146</c:v>
                </c:pt>
              </c:numCache>
            </c:numRef>
          </c:val>
          <c:extLst>
            <c:ext xmlns:c16="http://schemas.microsoft.com/office/drawing/2014/chart" uri="{C3380CC4-5D6E-409C-BE32-E72D297353CC}">
              <c16:uniqueId val="{00000004-B0F1-4C18-AF72-CD277BF106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F1-4C18-AF72-CD277BF106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F1-4C18-AF72-CD277BF106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760</c:v>
                </c:pt>
                <c:pt idx="3">
                  <c:v>768</c:v>
                </c:pt>
                <c:pt idx="6">
                  <c:v>740</c:v>
                </c:pt>
                <c:pt idx="9">
                  <c:v>683</c:v>
                </c:pt>
                <c:pt idx="12">
                  <c:v>691</c:v>
                </c:pt>
              </c:numCache>
            </c:numRef>
          </c:val>
          <c:extLst>
            <c:ext xmlns:c16="http://schemas.microsoft.com/office/drawing/2014/chart" uri="{C3380CC4-5D6E-409C-BE32-E72D297353CC}">
              <c16:uniqueId val="{00000007-B0F1-4C18-AF72-CD277BF106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215</c:v>
                </c:pt>
                <c:pt idx="2">
                  <c:v>#N/A</c:v>
                </c:pt>
                <c:pt idx="3">
                  <c:v>#N/A</c:v>
                </c:pt>
                <c:pt idx="4">
                  <c:v>245</c:v>
                </c:pt>
                <c:pt idx="5">
                  <c:v>#N/A</c:v>
                </c:pt>
                <c:pt idx="6">
                  <c:v>#N/A</c:v>
                </c:pt>
                <c:pt idx="7">
                  <c:v>264</c:v>
                </c:pt>
                <c:pt idx="8">
                  <c:v>#N/A</c:v>
                </c:pt>
                <c:pt idx="9">
                  <c:v>#N/A</c:v>
                </c:pt>
                <c:pt idx="10">
                  <c:v>249</c:v>
                </c:pt>
                <c:pt idx="11">
                  <c:v>#N/A</c:v>
                </c:pt>
                <c:pt idx="12">
                  <c:v>#N/A</c:v>
                </c:pt>
                <c:pt idx="13">
                  <c:v>263</c:v>
                </c:pt>
                <c:pt idx="14">
                  <c:v>#N/A</c:v>
                </c:pt>
              </c:numCache>
            </c:numRef>
          </c:val>
          <c:smooth val="0"/>
          <c:extLst>
            <c:ext xmlns:c16="http://schemas.microsoft.com/office/drawing/2014/chart" uri="{C3380CC4-5D6E-409C-BE32-E72D297353CC}">
              <c16:uniqueId val="{00000008-B0F1-4C18-AF72-CD277BF106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4983</c:v>
                </c:pt>
                <c:pt idx="5">
                  <c:v>4841</c:v>
                </c:pt>
                <c:pt idx="8">
                  <c:v>4584</c:v>
                </c:pt>
                <c:pt idx="11">
                  <c:v>4340</c:v>
                </c:pt>
                <c:pt idx="14">
                  <c:v>4277</c:v>
                </c:pt>
              </c:numCache>
            </c:numRef>
          </c:val>
          <c:extLst>
            <c:ext xmlns:c16="http://schemas.microsoft.com/office/drawing/2014/chart" uri="{C3380CC4-5D6E-409C-BE32-E72D297353CC}">
              <c16:uniqueId val="{00000000-A930-40C8-AC11-91F7A3CAF4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398</c:v>
                </c:pt>
                <c:pt idx="5">
                  <c:v>360</c:v>
                </c:pt>
                <c:pt idx="8">
                  <c:v>320</c:v>
                </c:pt>
                <c:pt idx="11">
                  <c:v>279</c:v>
                </c:pt>
                <c:pt idx="14">
                  <c:v>239</c:v>
                </c:pt>
              </c:numCache>
            </c:numRef>
          </c:val>
          <c:extLst>
            <c:ext xmlns:c16="http://schemas.microsoft.com/office/drawing/2014/chart" uri="{C3380CC4-5D6E-409C-BE32-E72D297353CC}">
              <c16:uniqueId val="{00000001-A930-40C8-AC11-91F7A3CAF4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1797</c:v>
                </c:pt>
                <c:pt idx="5">
                  <c:v>2089</c:v>
                </c:pt>
                <c:pt idx="8">
                  <c:v>2390</c:v>
                </c:pt>
                <c:pt idx="11">
                  <c:v>2583</c:v>
                </c:pt>
                <c:pt idx="14">
                  <c:v>2561</c:v>
                </c:pt>
              </c:numCache>
            </c:numRef>
          </c:val>
          <c:extLst>
            <c:ext xmlns:c16="http://schemas.microsoft.com/office/drawing/2014/chart" uri="{C3380CC4-5D6E-409C-BE32-E72D297353CC}">
              <c16:uniqueId val="{00000002-A930-40C8-AC11-91F7A3CAF4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30-40C8-AC11-91F7A3CAF4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30-40C8-AC11-91F7A3CAF4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30-40C8-AC11-91F7A3CAF4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c:v>
                </c:pt>
                <c:pt idx="3">
                  <c:v>220</c:v>
                </c:pt>
                <c:pt idx="6">
                  <c:v>221</c:v>
                </c:pt>
                <c:pt idx="9">
                  <c:v>260</c:v>
                </c:pt>
                <c:pt idx="12">
                  <c:v>343</c:v>
                </c:pt>
              </c:numCache>
            </c:numRef>
          </c:val>
          <c:extLst>
            <c:ext xmlns:c16="http://schemas.microsoft.com/office/drawing/2014/chart" uri="{C3380CC4-5D6E-409C-BE32-E72D297353CC}">
              <c16:uniqueId val="{00000006-A930-40C8-AC11-91F7A3CAF4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c:v>
                </c:pt>
                <c:pt idx="3">
                  <c:v>11</c:v>
                </c:pt>
                <c:pt idx="6">
                  <c:v>6</c:v>
                </c:pt>
                <c:pt idx="9">
                  <c:v>4</c:v>
                </c:pt>
                <c:pt idx="12">
                  <c:v>3</c:v>
                </c:pt>
              </c:numCache>
            </c:numRef>
          </c:val>
          <c:extLst>
            <c:ext xmlns:c16="http://schemas.microsoft.com/office/drawing/2014/chart" uri="{C3380CC4-5D6E-409C-BE32-E72D297353CC}">
              <c16:uniqueId val="{00000007-A930-40C8-AC11-91F7A3CAF4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1091</c:v>
                </c:pt>
                <c:pt idx="3">
                  <c:v>1012</c:v>
                </c:pt>
                <c:pt idx="6">
                  <c:v>938</c:v>
                </c:pt>
                <c:pt idx="9">
                  <c:v>864</c:v>
                </c:pt>
                <c:pt idx="12">
                  <c:v>791</c:v>
                </c:pt>
              </c:numCache>
            </c:numRef>
          </c:val>
          <c:extLst>
            <c:ext xmlns:c16="http://schemas.microsoft.com/office/drawing/2014/chart" uri="{C3380CC4-5D6E-409C-BE32-E72D297353CC}">
              <c16:uniqueId val="{00000008-A930-40C8-AC11-91F7A3CAF4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30-40C8-AC11-91F7A3CAF4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6032</c:v>
                </c:pt>
                <c:pt idx="3">
                  <c:v>5755</c:v>
                </c:pt>
                <c:pt idx="6">
                  <c:v>5407</c:v>
                </c:pt>
                <c:pt idx="9">
                  <c:v>5053</c:v>
                </c:pt>
                <c:pt idx="12">
                  <c:v>4767</c:v>
                </c:pt>
              </c:numCache>
            </c:numRef>
          </c:val>
          <c:extLst>
            <c:ext xmlns:c16="http://schemas.microsoft.com/office/drawing/2014/chart" uri="{C3380CC4-5D6E-409C-BE32-E72D297353CC}">
              <c16:uniqueId val="{0000000A-A930-40C8-AC11-91F7A3CAF4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30-40C8-AC11-91F7A3CAF4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864</c:v>
                </c:pt>
                <c:pt idx="1">
                  <c:v>1058</c:v>
                </c:pt>
                <c:pt idx="2">
                  <c:v>1040</c:v>
                </c:pt>
              </c:numCache>
            </c:numRef>
          </c:val>
          <c:extLst>
            <c:ext xmlns:c16="http://schemas.microsoft.com/office/drawing/2014/chart" uri="{C3380CC4-5D6E-409C-BE32-E72D297353CC}">
              <c16:uniqueId val="{00000000-4C7C-4042-B972-AC39FDEBBC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c:v>
                </c:pt>
                <c:pt idx="1">
                  <c:v>268</c:v>
                </c:pt>
                <c:pt idx="2">
                  <c:v>266</c:v>
                </c:pt>
              </c:numCache>
            </c:numRef>
          </c:val>
          <c:extLst>
            <c:ext xmlns:c16="http://schemas.microsoft.com/office/drawing/2014/chart" uri="{C3380CC4-5D6E-409C-BE32-E72D297353CC}">
              <c16:uniqueId val="{00000001-4C7C-4042-B972-AC39FDEBBC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1251</c:v>
                </c:pt>
                <c:pt idx="1">
                  <c:v>1256</c:v>
                </c:pt>
                <c:pt idx="2">
                  <c:v>1256</c:v>
                </c:pt>
              </c:numCache>
            </c:numRef>
          </c:val>
          <c:extLst>
            <c:ext xmlns:c16="http://schemas.microsoft.com/office/drawing/2014/chart" uri="{C3380CC4-5D6E-409C-BE32-E72D297353CC}">
              <c16:uniqueId val="{00000002-4C7C-4042-B972-AC39FDEBBC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北海道新冠町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元利償還金については、償還ピークが終了したことや繰上償還の実施により、数年前に比べて低値で推移している。引き続き地方債の発行に注視し、計画的な財政運営に努める。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北海道新冠町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一般会計に係る地方債の現在高について、地方債の抑制に努めた財政運営の結果、減少傾向にある。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それに伴い、将来負担額も近年減少している。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北海道新冠町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基金全体の残高は、財政調整基金が減少したことにより微減した。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緊急的な災害や大型事業の財政需要増に応じるため、引き続き計画的な運用を行っていく。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当町の地場産業の振興、社会教育及び地域福祉の充実並びに生活環境の向上などの本町の特色を活かし、独創的で個性的なふるさとづく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りに資するために行う事業、教育活動の充実に資する事業等を推進するため、基金を設置している。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ふるさとづくり基金の取崩しが多かったが、企業版ふるさと納税の積立等によりその他特定目的基金の総額は対前年と同額で推移している。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大型事業を実施する際の財源として、計画的な運用を行う必要がある。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令和６年度予算調整のため、前年度と比較し１８百万円の減額となっている。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町財政の健全性を維持し、緊急又は必要な財政需要に応じるため、計画的な運用に努める。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前年度と同様の水準の値となっている。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大型施設の改善が控えていることを踏まえて、計画的な運用を行う。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5,011
4,739
585.71
6,355,969
6,197,535
126,129
3,623,291
4,766,697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の柱となる町税収入については、対前年比で１２，６４６千円の減額となっておりますが、地方交付税が対前年比３２，３８６千円の増加と依存財源に頼らざるを得ない状況に変わりはありませんが、効率的な財政運営に取り組み、更なる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経常収支比率は、前年度対比で１．５％減となっており、類似団体と比較しても低い水準を示している。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41910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708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41910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853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62</xdr:row>
      <xdr:rowOff>155448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6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64</xdr:row>
      <xdr:rowOff>53848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6121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については、前年度と比較し人口１人当たり５５，４７６円の増加となっている。人件費の増加が大きな要因となっており、類似団体と比較しても高い水準であることから、改善が必要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79299</xdr:rowOff>
    </xdr:from>
    <xdr:to>
      <xdr:col>23</xdr:col>
      <xdr:colOff>133350</xdr:colOff>
      <xdr:row>85</xdr:row>
      <xdr:rowOff>41714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481099"/>
          <a:ext cx="838200" cy="13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79299</xdr:rowOff>
    </xdr:from>
    <xdr:to>
      <xdr:col>19</xdr:col>
      <xdr:colOff>133350</xdr:colOff>
      <xdr:row>84</xdr:row>
      <xdr:rowOff>98439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481099"/>
          <a:ext cx="889000" cy="1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98439</xdr:rowOff>
    </xdr:from>
    <xdr:to>
      <xdr:col>15</xdr:col>
      <xdr:colOff>82550</xdr:colOff>
      <xdr:row>84</xdr:row>
      <xdr:rowOff>118921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500239"/>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16988</xdr:rowOff>
    </xdr:from>
    <xdr:to>
      <xdr:col>11</xdr:col>
      <xdr:colOff>31750</xdr:colOff>
      <xdr:row>84</xdr:row>
      <xdr:rowOff>118921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418788"/>
          <a:ext cx="889000" cy="10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162364</xdr:rowOff>
    </xdr:from>
    <xdr:to>
      <xdr:col>23</xdr:col>
      <xdr:colOff>184150</xdr:colOff>
      <xdr:row>85</xdr:row>
      <xdr:rowOff>92514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5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134441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53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28499</xdr:rowOff>
    </xdr:from>
    <xdr:to>
      <xdr:col>19</xdr:col>
      <xdr:colOff>184150</xdr:colOff>
      <xdr:row>84</xdr:row>
      <xdr:rowOff>130099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43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114876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51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47639</xdr:rowOff>
    </xdr:from>
    <xdr:to>
      <xdr:col>15</xdr:col>
      <xdr:colOff>133350</xdr:colOff>
      <xdr:row>84</xdr:row>
      <xdr:rowOff>149239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44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134016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53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68121</xdr:rowOff>
    </xdr:from>
    <xdr:to>
      <xdr:col>11</xdr:col>
      <xdr:colOff>82550</xdr:colOff>
      <xdr:row>84</xdr:row>
      <xdr:rowOff>169721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4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154498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5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137638</xdr:rowOff>
    </xdr:from>
    <xdr:to>
      <xdr:col>7</xdr:col>
      <xdr:colOff>31750</xdr:colOff>
      <xdr:row>84</xdr:row>
      <xdr:rowOff>67788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3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52565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45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類似団体と同水準の数値となっており、給与制度については、ほぼ国に準拠している。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71966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57818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977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18345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4977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18345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57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課の統合やグループ制の導入により組織改革を進めているが、類似団体と比較すると高い水準であり、改善する必要がある。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27559</xdr:rowOff>
    </xdr:from>
    <xdr:to>
      <xdr:col>81</xdr:col>
      <xdr:colOff>44450</xdr:colOff>
      <xdr:row>62</xdr:row>
      <xdr:rowOff>39141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657459"/>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28524</xdr:rowOff>
    </xdr:from>
    <xdr:to>
      <xdr:col>77</xdr:col>
      <xdr:colOff>44450</xdr:colOff>
      <xdr:row>62</xdr:row>
      <xdr:rowOff>39141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658424"/>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28524</xdr:rowOff>
    </xdr:from>
    <xdr:to>
      <xdr:col>72</xdr:col>
      <xdr:colOff>203200</xdr:colOff>
      <xdr:row>62</xdr:row>
      <xdr:rowOff>43485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658424"/>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14529</xdr:rowOff>
    </xdr:from>
    <xdr:to>
      <xdr:col>68</xdr:col>
      <xdr:colOff>152400</xdr:colOff>
      <xdr:row>62</xdr:row>
      <xdr:rowOff>43485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64442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148209</xdr:rowOff>
    </xdr:from>
    <xdr:to>
      <xdr:col>81</xdr:col>
      <xdr:colOff>95250</xdr:colOff>
      <xdr:row>62</xdr:row>
      <xdr:rowOff>78359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120286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7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159791</xdr:rowOff>
    </xdr:from>
    <xdr:to>
      <xdr:col>77</xdr:col>
      <xdr:colOff>95250</xdr:colOff>
      <xdr:row>62</xdr:row>
      <xdr:rowOff>89941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6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74718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704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149174</xdr:rowOff>
    </xdr:from>
    <xdr:to>
      <xdr:col>73</xdr:col>
      <xdr:colOff>44450</xdr:colOff>
      <xdr:row>62</xdr:row>
      <xdr:rowOff>79324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0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64101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9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164135</xdr:rowOff>
    </xdr:from>
    <xdr:to>
      <xdr:col>68</xdr:col>
      <xdr:colOff>203200</xdr:colOff>
      <xdr:row>62</xdr:row>
      <xdr:rowOff>94285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79062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0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135179</xdr:rowOff>
    </xdr:from>
    <xdr:to>
      <xdr:col>64</xdr:col>
      <xdr:colOff>152400</xdr:colOff>
      <xdr:row>62</xdr:row>
      <xdr:rowOff>65329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50106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8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前年度と比較し若干増加しているが、近年地方債の借入れを抑制しており、地方債残高は減少傾向にある。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66675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26458</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167746</xdr:rowOff>
    </xdr:from>
    <xdr:to>
      <xdr:col>72</xdr:col>
      <xdr:colOff>203200</xdr:colOff>
      <xdr:row>40</xdr:row>
      <xdr:rowOff>26458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5429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147638</xdr:rowOff>
    </xdr:from>
    <xdr:to>
      <xdr:col>68</xdr:col>
      <xdr:colOff>152400</xdr:colOff>
      <xdr:row>39</xdr:row>
      <xdr:rowOff>167746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341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32402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147108</xdr:rowOff>
    </xdr:from>
    <xdr:to>
      <xdr:col>73</xdr:col>
      <xdr:colOff>44450</xdr:colOff>
      <xdr:row>40</xdr:row>
      <xdr:rowOff>77258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87435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116946</xdr:rowOff>
    </xdr:from>
    <xdr:to>
      <xdr:col>68</xdr:col>
      <xdr:colOff>203200</xdr:colOff>
      <xdr:row>40</xdr:row>
      <xdr:rowOff>47096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57273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96838</xdr:rowOff>
    </xdr:from>
    <xdr:to>
      <xdr:col>64</xdr:col>
      <xdr:colOff>152400</xdr:colOff>
      <xdr:row>40</xdr:row>
      <xdr:rowOff>26988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37165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事業実施の適正化に努め、財政の健全化を図ったことから将来負担比率は算出されていない。今後も継続して取り組んでいく。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112849</xdr:rowOff>
    </xdr:from>
    <xdr:to>
      <xdr:col>64</xdr:col>
      <xdr:colOff>152400</xdr:colOff>
      <xdr:row>14</xdr:row>
      <xdr:rowOff>42999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27776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5,011
4,739
585.71
6,355,969
6,197,535
126,129
3,623,291
4,766,697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経常収支比率には表れない投資的経費に係る人件費や公営企業に対する操出金に係る人件費を含めると高い数値となる。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改善のために定員管理計画を策定し、グループ制導入などにより、人件費の削減に取り組んでいる。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56787</xdr:rowOff>
    </xdr:from>
    <xdr:to>
      <xdr:col>24</xdr:col>
      <xdr:colOff>25400</xdr:colOff>
      <xdr:row>37</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004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122101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872"/>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122101</xdr:rowOff>
    </xdr:from>
    <xdr:to>
      <xdr:col>11</xdr:col>
      <xdr:colOff>9525</xdr:colOff>
      <xdr:row>38</xdr:row>
      <xdr:rowOff>48623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6575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5987</xdr:rowOff>
    </xdr:from>
    <xdr:to>
      <xdr:col>24</xdr:col>
      <xdr:colOff>76200</xdr:colOff>
      <xdr:row>37</xdr:row>
      <xdr:rowOff>107587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149514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71301</xdr:rowOff>
    </xdr:from>
    <xdr:to>
      <xdr:col>11</xdr:col>
      <xdr:colOff>60325</xdr:colOff>
      <xdr:row>38</xdr:row>
      <xdr:rowOff>1451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157678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169273</xdr:rowOff>
    </xdr:from>
    <xdr:to>
      <xdr:col>6</xdr:col>
      <xdr:colOff>171450</xdr:colOff>
      <xdr:row>38</xdr:row>
      <xdr:rowOff>99423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84200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類似団体平均値と比較して、同水準の数値となっている。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3175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9400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79375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794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79375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987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31750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98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140352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28575</xdr:rowOff>
    </xdr:from>
    <xdr:to>
      <xdr:col>74</xdr:col>
      <xdr:colOff>31750</xdr:colOff>
      <xdr:row>16</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制度改正等により、扶助費は類似団体と比較して低い数値となっており、今後も対象者の変動によるもの以外の増減はないものと見込まれる。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194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17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54</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その他で多くを占める操出金については、類似団体と同程度の水準となっているものの、施設の老朽化などにより特別会計の運営が厳しくなっており、動向を注視する必要がある。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3582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行政改革大綱「推進計画」による補助金の見直しにより、近年は類似団体と比較し、低い水準となっている。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35560</xdr:rowOff>
    </xdr:from>
    <xdr:to>
      <xdr:col>82</xdr:col>
      <xdr:colOff>107950</xdr:colOff>
      <xdr:row>35</xdr:row>
      <xdr:rowOff>86995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363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29845</xdr:rowOff>
    </xdr:from>
    <xdr:to>
      <xdr:col>78</xdr:col>
      <xdr:colOff>69850</xdr:colOff>
      <xdr:row>35</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305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138430</xdr:rowOff>
    </xdr:from>
    <xdr:to>
      <xdr:col>73</xdr:col>
      <xdr:colOff>180975</xdr:colOff>
      <xdr:row>35</xdr:row>
      <xdr:rowOff>29845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677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138430</xdr:rowOff>
    </xdr:from>
    <xdr:to>
      <xdr:col>69</xdr:col>
      <xdr:colOff>92075</xdr:colOff>
      <xdr:row>35</xdr:row>
      <xdr:rowOff>64135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6773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36195</xdr:rowOff>
    </xdr:from>
    <xdr:to>
      <xdr:col>82</xdr:col>
      <xdr:colOff>158750</xdr:colOff>
      <xdr:row>35</xdr:row>
      <xdr:rowOff>137795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52722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8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156210</xdr:rowOff>
    </xdr:from>
    <xdr:to>
      <xdr:col>78</xdr:col>
      <xdr:colOff>120650</xdr:colOff>
      <xdr:row>35</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96537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150495</xdr:rowOff>
    </xdr:from>
    <xdr:to>
      <xdr:col>74</xdr:col>
      <xdr:colOff>31750</xdr:colOff>
      <xdr:row>35</xdr:row>
      <xdr:rowOff>80645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90822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87630</xdr:rowOff>
    </xdr:from>
    <xdr:to>
      <xdr:col>69</xdr:col>
      <xdr:colOff>142875</xdr:colOff>
      <xdr:row>35</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xdr:rowOff>
    </xdr:from>
    <xdr:to>
      <xdr:col>65</xdr:col>
      <xdr:colOff>53975</xdr:colOff>
      <xdr:row>35</xdr:row>
      <xdr:rowOff>114935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125112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公共施設の整備により、類似団体と比較して高い水準となっていたが、近年は地方債の新規発行額の抑制に努めた結果、類似団体と比較し低い水準となった。今後も、収支均衡を考慮しながら、適切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142239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72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724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27939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25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77470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88916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公債費以外は、類似団体と比較し低い水準となっており、これを継続していく必要がある。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130811</xdr:rowOff>
    </xdr:from>
    <xdr:to>
      <xdr:col>82</xdr:col>
      <xdr:colOff>107950</xdr:colOff>
      <xdr:row>77</xdr:row>
      <xdr:rowOff>16511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610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85089</xdr:rowOff>
    </xdr:from>
    <xdr:to>
      <xdr:col>78</xdr:col>
      <xdr:colOff>69850</xdr:colOff>
      <xdr:row>77</xdr:row>
      <xdr:rowOff>16511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152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69850</xdr:rowOff>
    </xdr:from>
    <xdr:to>
      <xdr:col>73</xdr:col>
      <xdr:colOff>180975</xdr:colOff>
      <xdr:row>76</xdr:row>
      <xdr:rowOff>85089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00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69850</xdr:rowOff>
    </xdr:from>
    <xdr:to>
      <xdr:col>69</xdr:col>
      <xdr:colOff>92075</xdr:colOff>
      <xdr:row>77</xdr:row>
      <xdr:rowOff>54611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00050"/>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80011</xdr:rowOff>
    </xdr:from>
    <xdr:to>
      <xdr:col>82</xdr:col>
      <xdr:colOff>158750</xdr:colOff>
      <xdr:row>77</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96538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34289</xdr:rowOff>
    </xdr:from>
    <xdr:to>
      <xdr:col>74</xdr:col>
      <xdr:colOff>31750</xdr:colOff>
      <xdr:row>76</xdr:row>
      <xdr:rowOff>135889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19050</xdr:rowOff>
    </xdr:from>
    <xdr:to>
      <xdr:col>69</xdr:col>
      <xdr:colOff>142875</xdr:colOff>
      <xdr:row>76</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105427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9292</xdr:rowOff>
    </xdr:from>
    <xdr:to>
      <xdr:col>29</xdr:col>
      <xdr:colOff>127000</xdr:colOff>
      <xdr:row>15</xdr:row>
      <xdr:rowOff>134931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28667"/>
          <a:ext cx="647700" cy="12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134931</xdr:rowOff>
    </xdr:from>
    <xdr:to>
      <xdr:col>26</xdr:col>
      <xdr:colOff>50800</xdr:colOff>
      <xdr:row>16</xdr:row>
      <xdr:rowOff>3966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54306"/>
          <a:ext cx="698500" cy="4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155413</xdr:rowOff>
    </xdr:from>
    <xdr:to>
      <xdr:col>22</xdr:col>
      <xdr:colOff>114300</xdr:colOff>
      <xdr:row>16</xdr:row>
      <xdr:rowOff>3966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774788"/>
          <a:ext cx="698500" cy="20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155413</xdr:rowOff>
    </xdr:from>
    <xdr:to>
      <xdr:col>18</xdr:col>
      <xdr:colOff>177800</xdr:colOff>
      <xdr:row>16</xdr:row>
      <xdr:rowOff>28010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4788"/>
          <a:ext cx="698500" cy="44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129942</xdr:rowOff>
    </xdr:from>
    <xdr:to>
      <xdr:col>29</xdr:col>
      <xdr:colOff>177800</xdr:colOff>
      <xdr:row>15</xdr:row>
      <xdr:rowOff>60092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77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146469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2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84131</xdr:rowOff>
    </xdr:from>
    <xdr:to>
      <xdr:col>26</xdr:col>
      <xdr:colOff>101600</xdr:colOff>
      <xdr:row>16</xdr:row>
      <xdr:rowOff>14281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0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24458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7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124616</xdr:rowOff>
    </xdr:from>
    <xdr:to>
      <xdr:col>22</xdr:col>
      <xdr:colOff>165100</xdr:colOff>
      <xdr:row>16</xdr:row>
      <xdr:rowOff>54766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4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64943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1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104613</xdr:rowOff>
    </xdr:from>
    <xdr:to>
      <xdr:col>19</xdr:col>
      <xdr:colOff>38100</xdr:colOff>
      <xdr:row>16</xdr:row>
      <xdr:rowOff>34763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3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44940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148660</xdr:rowOff>
    </xdr:from>
    <xdr:to>
      <xdr:col>15</xdr:col>
      <xdr:colOff>101600</xdr:colOff>
      <xdr:row>16</xdr:row>
      <xdr:rowOff>78810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6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88987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3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325368</xdr:rowOff>
    </xdr:from>
    <xdr:to>
      <xdr:col>29</xdr:col>
      <xdr:colOff>127000</xdr:colOff>
      <xdr:row>36</xdr:row>
      <xdr:rowOff>61468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5718"/>
          <a:ext cx="647700" cy="79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310145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20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16510</xdr:rowOff>
    </xdr:from>
    <xdr:to>
      <xdr:col>26</xdr:col>
      <xdr:colOff>50800</xdr:colOff>
      <xdr:row>36</xdr:row>
      <xdr:rowOff>61468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69760"/>
          <a:ext cx="698500" cy="44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16510</xdr:rowOff>
    </xdr:from>
    <xdr:to>
      <xdr:col>22</xdr:col>
      <xdr:colOff>114300</xdr:colOff>
      <xdr:row>36</xdr:row>
      <xdr:rowOff>94444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69760"/>
          <a:ext cx="698500" cy="77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94444</xdr:rowOff>
    </xdr:from>
    <xdr:to>
      <xdr:col>18</xdr:col>
      <xdr:colOff>177800</xdr:colOff>
      <xdr:row>37</xdr:row>
      <xdr:rowOff>50933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7694"/>
          <a:ext cx="698500" cy="127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274568</xdr:rowOff>
    </xdr:from>
    <xdr:to>
      <xdr:col>29</xdr:col>
      <xdr:colOff>177800</xdr:colOff>
      <xdr:row>36</xdr:row>
      <xdr:rowOff>33268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119645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10668</xdr:rowOff>
    </xdr:from>
    <xdr:to>
      <xdr:col>26</xdr:col>
      <xdr:colOff>101600</xdr:colOff>
      <xdr:row>36</xdr:row>
      <xdr:rowOff>112268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97045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5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308610</xdr:rowOff>
    </xdr:from>
    <xdr:to>
      <xdr:col>22</xdr:col>
      <xdr:colOff>165100</xdr:colOff>
      <xdr:row>36</xdr:row>
      <xdr:rowOff>67310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8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77487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8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43644</xdr:rowOff>
    </xdr:from>
    <xdr:to>
      <xdr:col>19</xdr:col>
      <xdr:colOff>38100</xdr:colOff>
      <xdr:row>36</xdr:row>
      <xdr:rowOff>145244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6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6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xdr:rowOff>
    </xdr:from>
    <xdr:to>
      <xdr:col>15</xdr:col>
      <xdr:colOff>101600</xdr:colOff>
      <xdr:row>37</xdr:row>
      <xdr:rowOff>101733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283360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9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5,011
4,739
585.71
6,355,969
6,197,535
126,129
3,623,291
4,766,697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32989</xdr:rowOff>
    </xdr:from>
    <xdr:to>
      <xdr:col>24</xdr:col>
      <xdr:colOff>63500</xdr:colOff>
      <xdr:row>35</xdr:row>
      <xdr:rowOff>107920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33739"/>
          <a:ext cx="838200"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107920</xdr:rowOff>
    </xdr:from>
    <xdr:to>
      <xdr:col>19</xdr:col>
      <xdr:colOff>177800</xdr:colOff>
      <xdr:row>35</xdr:row>
      <xdr:rowOff>169898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08670"/>
          <a:ext cx="889000" cy="6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81846</xdr:rowOff>
    </xdr:from>
    <xdr:to>
      <xdr:col>15</xdr:col>
      <xdr:colOff>50800</xdr:colOff>
      <xdr:row>35</xdr:row>
      <xdr:rowOff>169898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082596"/>
          <a:ext cx="889000" cy="8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81846</xdr:rowOff>
    </xdr:from>
    <xdr:to>
      <xdr:col>10</xdr:col>
      <xdr:colOff>114300</xdr:colOff>
      <xdr:row>35</xdr:row>
      <xdr:rowOff>123776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82596"/>
          <a:ext cx="889000" cy="4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153639</xdr:rowOff>
    </xdr:from>
    <xdr:to>
      <xdr:col>24</xdr:col>
      <xdr:colOff>114300</xdr:colOff>
      <xdr:row>35</xdr:row>
      <xdr:rowOff>83789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5066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3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57120</xdr:rowOff>
    </xdr:from>
    <xdr:to>
      <xdr:col>20</xdr:col>
      <xdr:colOff>38100</xdr:colOff>
      <xdr:row>35</xdr:row>
      <xdr:rowOff>158720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5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3797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3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119098</xdr:rowOff>
    </xdr:from>
    <xdr:to>
      <xdr:col>15</xdr:col>
      <xdr:colOff>101600</xdr:colOff>
      <xdr:row>36</xdr:row>
      <xdr:rowOff>49248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65775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9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31046</xdr:rowOff>
    </xdr:from>
    <xdr:to>
      <xdr:col>10</xdr:col>
      <xdr:colOff>165100</xdr:colOff>
      <xdr:row>35</xdr:row>
      <xdr:rowOff>132646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3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149173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0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72976</xdr:rowOff>
    </xdr:from>
    <xdr:to>
      <xdr:col>6</xdr:col>
      <xdr:colOff>38100</xdr:colOff>
      <xdr:row>36</xdr:row>
      <xdr:rowOff>3126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7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19653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4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156582</xdr:rowOff>
    </xdr:from>
    <xdr:to>
      <xdr:col>24</xdr:col>
      <xdr:colOff>63500</xdr:colOff>
      <xdr:row>56</xdr:row>
      <xdr:rowOff>153835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86332"/>
          <a:ext cx="838200" cy="16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114089</xdr:rowOff>
    </xdr:from>
    <xdr:to>
      <xdr:col>19</xdr:col>
      <xdr:colOff>177800</xdr:colOff>
      <xdr:row>56</xdr:row>
      <xdr:rowOff>153835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15289"/>
          <a:ext cx="889000" cy="3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102297</xdr:rowOff>
    </xdr:from>
    <xdr:to>
      <xdr:col>15</xdr:col>
      <xdr:colOff>50800</xdr:colOff>
      <xdr:row>56</xdr:row>
      <xdr:rowOff>114089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03497"/>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102297</xdr:rowOff>
    </xdr:from>
    <xdr:to>
      <xdr:col>10</xdr:col>
      <xdr:colOff>114300</xdr:colOff>
      <xdr:row>57</xdr:row>
      <xdr:rowOff>40129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03497"/>
          <a:ext cx="889000" cy="10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105782</xdr:rowOff>
    </xdr:from>
    <xdr:to>
      <xdr:col>24</xdr:col>
      <xdr:colOff>114300</xdr:colOff>
      <xdr:row>56</xdr:row>
      <xdr:rowOff>35932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128659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8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103035</xdr:rowOff>
    </xdr:from>
    <xdr:to>
      <xdr:col>20</xdr:col>
      <xdr:colOff>38100</xdr:colOff>
      <xdr:row>57</xdr:row>
      <xdr:rowOff>33185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49712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7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63289</xdr:rowOff>
    </xdr:from>
    <xdr:to>
      <xdr:col>15</xdr:col>
      <xdr:colOff>101600</xdr:colOff>
      <xdr:row>56</xdr:row>
      <xdr:rowOff>164889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9966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3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51497</xdr:rowOff>
    </xdr:from>
    <xdr:to>
      <xdr:col>10</xdr:col>
      <xdr:colOff>165100</xdr:colOff>
      <xdr:row>56</xdr:row>
      <xdr:rowOff>153097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169624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2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160779</xdr:rowOff>
    </xdr:from>
    <xdr:to>
      <xdr:col>6</xdr:col>
      <xdr:colOff>38100</xdr:colOff>
      <xdr:row>57</xdr:row>
      <xdr:rowOff>90929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107456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3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165140</xdr:rowOff>
    </xdr:from>
    <xdr:to>
      <xdr:col>24</xdr:col>
      <xdr:colOff>63500</xdr:colOff>
      <xdr:row>77</xdr:row>
      <xdr:rowOff>124988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95340"/>
          <a:ext cx="838200" cy="13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88102</xdr:rowOff>
    </xdr:from>
    <xdr:to>
      <xdr:col>19</xdr:col>
      <xdr:colOff>177800</xdr:colOff>
      <xdr:row>76</xdr:row>
      <xdr:rowOff>165140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18302"/>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67430</xdr:rowOff>
    </xdr:from>
    <xdr:to>
      <xdr:col>15</xdr:col>
      <xdr:colOff>50800</xdr:colOff>
      <xdr:row>76</xdr:row>
      <xdr:rowOff>88102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97630"/>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67430</xdr:rowOff>
    </xdr:from>
    <xdr:to>
      <xdr:col>10</xdr:col>
      <xdr:colOff>114300</xdr:colOff>
      <xdr:row>76</xdr:row>
      <xdr:rowOff>145431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97630"/>
          <a:ext cx="889000" cy="7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74188</xdr:rowOff>
    </xdr:from>
    <xdr:to>
      <xdr:col>24</xdr:col>
      <xdr:colOff>114300</xdr:colOff>
      <xdr:row>78</xdr:row>
      <xdr:rowOff>4338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52615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114340</xdr:rowOff>
    </xdr:from>
    <xdr:to>
      <xdr:col>20</xdr:col>
      <xdr:colOff>38100</xdr:colOff>
      <xdr:row>77</xdr:row>
      <xdr:rowOff>44490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61017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1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37302</xdr:rowOff>
    </xdr:from>
    <xdr:to>
      <xdr:col>15</xdr:col>
      <xdr:colOff>101600</xdr:colOff>
      <xdr:row>76</xdr:row>
      <xdr:rowOff>138902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155429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16630</xdr:rowOff>
    </xdr:from>
    <xdr:to>
      <xdr:col>10</xdr:col>
      <xdr:colOff>165100</xdr:colOff>
      <xdr:row>76</xdr:row>
      <xdr:rowOff>118230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134757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2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94631</xdr:rowOff>
    </xdr:from>
    <xdr:to>
      <xdr:col>6</xdr:col>
      <xdr:colOff>38100</xdr:colOff>
      <xdr:row>77</xdr:row>
      <xdr:rowOff>24781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41308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0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82193</xdr:rowOff>
    </xdr:from>
    <xdr:to>
      <xdr:col>24</xdr:col>
      <xdr:colOff>63500</xdr:colOff>
      <xdr:row>96</xdr:row>
      <xdr:rowOff>107998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41393"/>
          <a:ext cx="838200" cy="2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75143</xdr:rowOff>
    </xdr:from>
    <xdr:to>
      <xdr:col>19</xdr:col>
      <xdr:colOff>177800</xdr:colOff>
      <xdr:row>96</xdr:row>
      <xdr:rowOff>82193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34343"/>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150051</xdr:rowOff>
    </xdr:from>
    <xdr:to>
      <xdr:col>15</xdr:col>
      <xdr:colOff>50800</xdr:colOff>
      <xdr:row>96</xdr:row>
      <xdr:rowOff>75143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37801"/>
          <a:ext cx="889000" cy="9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150051</xdr:rowOff>
    </xdr:from>
    <xdr:to>
      <xdr:col>10</xdr:col>
      <xdr:colOff>114300</xdr:colOff>
      <xdr:row>97</xdr:row>
      <xdr:rowOff>112378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37801"/>
          <a:ext cx="889000" cy="30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57198</xdr:rowOff>
    </xdr:from>
    <xdr:to>
      <xdr:col>24</xdr:col>
      <xdr:colOff>114300</xdr:colOff>
      <xdr:row>96</xdr:row>
      <xdr:rowOff>158798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35625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31393</xdr:rowOff>
    </xdr:from>
    <xdr:to>
      <xdr:col>20</xdr:col>
      <xdr:colOff>38100</xdr:colOff>
      <xdr:row>96</xdr:row>
      <xdr:rowOff>132993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124120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24343</xdr:rowOff>
    </xdr:from>
    <xdr:to>
      <xdr:col>15</xdr:col>
      <xdr:colOff>101600</xdr:colOff>
      <xdr:row>96</xdr:row>
      <xdr:rowOff>125943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117070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7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99251</xdr:rowOff>
    </xdr:from>
    <xdr:to>
      <xdr:col>10</xdr:col>
      <xdr:colOff>165100</xdr:colOff>
      <xdr:row>96</xdr:row>
      <xdr:rowOff>29401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20528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47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61578</xdr:rowOff>
    </xdr:from>
    <xdr:to>
      <xdr:col>6</xdr:col>
      <xdr:colOff>38100</xdr:colOff>
      <xdr:row>97</xdr:row>
      <xdr:rowOff>163178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154305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152547</xdr:rowOff>
    </xdr:from>
    <xdr:to>
      <xdr:col>55</xdr:col>
      <xdr:colOff>0</xdr:colOff>
      <xdr:row>37</xdr:row>
      <xdr:rowOff>99916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24747"/>
          <a:ext cx="838200" cy="1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70152</xdr:rowOff>
    </xdr:from>
    <xdr:to>
      <xdr:col>50</xdr:col>
      <xdr:colOff>114300</xdr:colOff>
      <xdr:row>37</xdr:row>
      <xdr:rowOff>99916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13802"/>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70152</xdr:rowOff>
    </xdr:from>
    <xdr:to>
      <xdr:col>45</xdr:col>
      <xdr:colOff>177800</xdr:colOff>
      <xdr:row>37</xdr:row>
      <xdr:rowOff>89532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13802"/>
          <a:ext cx="889000" cy="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78100</xdr:rowOff>
    </xdr:from>
    <xdr:to>
      <xdr:col>41</xdr:col>
      <xdr:colOff>50800</xdr:colOff>
      <xdr:row>37</xdr:row>
      <xdr:rowOff>89532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50300"/>
          <a:ext cx="889000" cy="18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101747</xdr:rowOff>
    </xdr:from>
    <xdr:to>
      <xdr:col>55</xdr:col>
      <xdr:colOff>50800</xdr:colOff>
      <xdr:row>37</xdr:row>
      <xdr:rowOff>31897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80174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49116</xdr:rowOff>
    </xdr:from>
    <xdr:to>
      <xdr:col>50</xdr:col>
      <xdr:colOff>165100</xdr:colOff>
      <xdr:row>37</xdr:row>
      <xdr:rowOff>150716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141843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8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19352</xdr:rowOff>
    </xdr:from>
    <xdr:to>
      <xdr:col>46</xdr:col>
      <xdr:colOff>38100</xdr:colOff>
      <xdr:row>37</xdr:row>
      <xdr:rowOff>120952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112079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38732</xdr:rowOff>
    </xdr:from>
    <xdr:to>
      <xdr:col>41</xdr:col>
      <xdr:colOff>101600</xdr:colOff>
      <xdr:row>37</xdr:row>
      <xdr:rowOff>140332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131459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7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27300</xdr:rowOff>
    </xdr:from>
    <xdr:to>
      <xdr:col>36</xdr:col>
      <xdr:colOff>165100</xdr:colOff>
      <xdr:row>36</xdr:row>
      <xdr:rowOff>128900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9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120027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9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27670</xdr:rowOff>
    </xdr:from>
    <xdr:to>
      <xdr:col>55</xdr:col>
      <xdr:colOff>0</xdr:colOff>
      <xdr:row>58</xdr:row>
      <xdr:rowOff>152726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71770"/>
          <a:ext cx="838200" cy="12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109307</xdr:rowOff>
    </xdr:from>
    <xdr:to>
      <xdr:col>50</xdr:col>
      <xdr:colOff>114300</xdr:colOff>
      <xdr:row>58</xdr:row>
      <xdr:rowOff>152726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539057"/>
          <a:ext cx="889000" cy="55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109307</xdr:rowOff>
    </xdr:from>
    <xdr:to>
      <xdr:col>45</xdr:col>
      <xdr:colOff>177800</xdr:colOff>
      <xdr:row>58</xdr:row>
      <xdr:rowOff>99868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539057"/>
          <a:ext cx="889000" cy="50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151553</xdr:rowOff>
    </xdr:from>
    <xdr:to>
      <xdr:col>41</xdr:col>
      <xdr:colOff>50800</xdr:colOff>
      <xdr:row>58</xdr:row>
      <xdr:rowOff>99868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52753"/>
          <a:ext cx="889000" cy="29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148320</xdr:rowOff>
    </xdr:from>
    <xdr:to>
      <xdr:col>55</xdr:col>
      <xdr:colOff>50800</xdr:colOff>
      <xdr:row>58</xdr:row>
      <xdr:rowOff>78470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126747</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9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101926</xdr:rowOff>
    </xdr:from>
    <xdr:to>
      <xdr:col>50</xdr:col>
      <xdr:colOff>165100</xdr:colOff>
      <xdr:row>59</xdr:row>
      <xdr:rowOff>32076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23203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58507</xdr:rowOff>
    </xdr:from>
    <xdr:to>
      <xdr:col>46</xdr:col>
      <xdr:colOff>38100</xdr:colOff>
      <xdr:row>55</xdr:row>
      <xdr:rowOff>160107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5184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26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49068</xdr:rowOff>
    </xdr:from>
    <xdr:to>
      <xdr:col>41</xdr:col>
      <xdr:colOff>101600</xdr:colOff>
      <xdr:row>58</xdr:row>
      <xdr:rowOff>150668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141795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8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100753</xdr:rowOff>
    </xdr:from>
    <xdr:to>
      <xdr:col>36</xdr:col>
      <xdr:colOff>165100</xdr:colOff>
      <xdr:row>57</xdr:row>
      <xdr:rowOff>30903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0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47430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47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59511</xdr:rowOff>
    </xdr:from>
    <xdr:to>
      <xdr:col>55</xdr:col>
      <xdr:colOff>0</xdr:colOff>
      <xdr:row>78</xdr:row>
      <xdr:rowOff>130378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32611"/>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119309</xdr:rowOff>
    </xdr:from>
    <xdr:to>
      <xdr:col>50</xdr:col>
      <xdr:colOff>114300</xdr:colOff>
      <xdr:row>78</xdr:row>
      <xdr:rowOff>130378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20959"/>
          <a:ext cx="889000" cy="18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119309</xdr:rowOff>
    </xdr:from>
    <xdr:to>
      <xdr:col>45</xdr:col>
      <xdr:colOff>177800</xdr:colOff>
      <xdr:row>78</xdr:row>
      <xdr:rowOff>14999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20959"/>
          <a:ext cx="8890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35285</xdr:rowOff>
    </xdr:from>
    <xdr:to>
      <xdr:col>41</xdr:col>
      <xdr:colOff>50800</xdr:colOff>
      <xdr:row>78</xdr:row>
      <xdr:rowOff>14999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94035"/>
          <a:ext cx="889000" cy="49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8711</xdr:rowOff>
    </xdr:from>
    <xdr:to>
      <xdr:col>55</xdr:col>
      <xdr:colOff>50800</xdr:colOff>
      <xdr:row>78</xdr:row>
      <xdr:rowOff>110311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95088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79578</xdr:rowOff>
    </xdr:from>
    <xdr:to>
      <xdr:col>50</xdr:col>
      <xdr:colOff>165100</xdr:colOff>
      <xdr:row>79</xdr:row>
      <xdr:rowOff>9728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855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4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68509</xdr:rowOff>
    </xdr:from>
    <xdr:to>
      <xdr:col>46</xdr:col>
      <xdr:colOff>38100</xdr:colOff>
      <xdr:row>77</xdr:row>
      <xdr:rowOff>170109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161236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3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135649</xdr:rowOff>
    </xdr:from>
    <xdr:to>
      <xdr:col>41</xdr:col>
      <xdr:colOff>101600</xdr:colOff>
      <xdr:row>78</xdr:row>
      <xdr:rowOff>65799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56926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155935</xdr:rowOff>
    </xdr:from>
    <xdr:to>
      <xdr:col>36</xdr:col>
      <xdr:colOff>165100</xdr:colOff>
      <xdr:row>75</xdr:row>
      <xdr:rowOff>86085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102612</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61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24535</xdr:rowOff>
    </xdr:from>
    <xdr:to>
      <xdr:col>55</xdr:col>
      <xdr:colOff>0</xdr:colOff>
      <xdr:row>98</xdr:row>
      <xdr:rowOff>108497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26635"/>
          <a:ext cx="838200" cy="8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103679</xdr:rowOff>
    </xdr:from>
    <xdr:to>
      <xdr:col>50</xdr:col>
      <xdr:colOff>114300</xdr:colOff>
      <xdr:row>98</xdr:row>
      <xdr:rowOff>108497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905779"/>
          <a:ext cx="889000" cy="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95765</xdr:rowOff>
    </xdr:from>
    <xdr:to>
      <xdr:col>45</xdr:col>
      <xdr:colOff>177800</xdr:colOff>
      <xdr:row>98</xdr:row>
      <xdr:rowOff>103679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97865"/>
          <a:ext cx="8890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117275</xdr:rowOff>
    </xdr:from>
    <xdr:to>
      <xdr:col>41</xdr:col>
      <xdr:colOff>50800</xdr:colOff>
      <xdr:row>98</xdr:row>
      <xdr:rowOff>95765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47925"/>
          <a:ext cx="889000" cy="14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145185</xdr:rowOff>
    </xdr:from>
    <xdr:to>
      <xdr:col>55</xdr:col>
      <xdr:colOff>50800</xdr:colOff>
      <xdr:row>98</xdr:row>
      <xdr:rowOff>75335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123612</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57697</xdr:rowOff>
    </xdr:from>
    <xdr:to>
      <xdr:col>50</xdr:col>
      <xdr:colOff>165100</xdr:colOff>
      <xdr:row>98</xdr:row>
      <xdr:rowOff>159297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150424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52879</xdr:rowOff>
    </xdr:from>
    <xdr:to>
      <xdr:col>46</xdr:col>
      <xdr:colOff>38100</xdr:colOff>
      <xdr:row>98</xdr:row>
      <xdr:rowOff>154479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145606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44965</xdr:rowOff>
    </xdr:from>
    <xdr:to>
      <xdr:col>41</xdr:col>
      <xdr:colOff>101600</xdr:colOff>
      <xdr:row>98</xdr:row>
      <xdr:rowOff>146565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137692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3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66475</xdr:rowOff>
    </xdr:from>
    <xdr:to>
      <xdr:col>36</xdr:col>
      <xdr:colOff>165100</xdr:colOff>
      <xdr:row>97</xdr:row>
      <xdr:rowOff>168075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13152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51243</xdr:rowOff>
    </xdr:from>
    <xdr:to>
      <xdr:col>85</xdr:col>
      <xdr:colOff>127000</xdr:colOff>
      <xdr:row>39</xdr:row>
      <xdr:rowOff>88298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366193"/>
          <a:ext cx="838200" cy="140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51243</xdr:rowOff>
    </xdr:from>
    <xdr:to>
      <xdr:col>81</xdr:col>
      <xdr:colOff>50800</xdr:colOff>
      <xdr:row>37</xdr:row>
      <xdr:rowOff>19696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366193"/>
          <a:ext cx="889000" cy="9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19696</xdr:rowOff>
    </xdr:from>
    <xdr:to>
      <xdr:col>76</xdr:col>
      <xdr:colOff>114300</xdr:colOff>
      <xdr:row>39</xdr:row>
      <xdr:rowOff>85947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63346"/>
          <a:ext cx="889000" cy="40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85947</xdr:rowOff>
    </xdr:from>
    <xdr:to>
      <xdr:col>71</xdr:col>
      <xdr:colOff>177800</xdr:colOff>
      <xdr:row>39</xdr:row>
      <xdr:rowOff>89071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7249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37498</xdr:rowOff>
    </xdr:from>
    <xdr:to>
      <xdr:col>85</xdr:col>
      <xdr:colOff>177800</xdr:colOff>
      <xdr:row>39</xdr:row>
      <xdr:rowOff>139098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123875</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8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443</xdr:rowOff>
    </xdr:from>
    <xdr:to>
      <xdr:col>81</xdr:col>
      <xdr:colOff>101600</xdr:colOff>
      <xdr:row>31</xdr:row>
      <xdr:rowOff>102043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31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118570</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181795" y="509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140346</xdr:rowOff>
    </xdr:from>
    <xdr:to>
      <xdr:col>76</xdr:col>
      <xdr:colOff>165100</xdr:colOff>
      <xdr:row>37</xdr:row>
      <xdr:rowOff>70496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87023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0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35147</xdr:rowOff>
    </xdr:from>
    <xdr:to>
      <xdr:col>72</xdr:col>
      <xdr:colOff>38100</xdr:colOff>
      <xdr:row>39</xdr:row>
      <xdr:rowOff>136747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127874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81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38271</xdr:rowOff>
    </xdr:from>
    <xdr:to>
      <xdr:col>67</xdr:col>
      <xdr:colOff>101600</xdr:colOff>
      <xdr:row>39</xdr:row>
      <xdr:rowOff>139871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130998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817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23329</xdr:rowOff>
    </xdr:from>
    <xdr:to>
      <xdr:col>85</xdr:col>
      <xdr:colOff>127000</xdr:colOff>
      <xdr:row>75</xdr:row>
      <xdr:rowOff>45810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82079"/>
          <a:ext cx="838200" cy="2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1964</xdr:rowOff>
    </xdr:from>
    <xdr:to>
      <xdr:col>81</xdr:col>
      <xdr:colOff>50800</xdr:colOff>
      <xdr:row>75</xdr:row>
      <xdr:rowOff>45810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60714"/>
          <a:ext cx="889000" cy="4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156127</xdr:rowOff>
    </xdr:from>
    <xdr:to>
      <xdr:col>76</xdr:col>
      <xdr:colOff>114300</xdr:colOff>
      <xdr:row>75</xdr:row>
      <xdr:rowOff>1964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43427"/>
          <a:ext cx="8890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156127</xdr:rowOff>
    </xdr:from>
    <xdr:to>
      <xdr:col>71</xdr:col>
      <xdr:colOff>177800</xdr:colOff>
      <xdr:row>75</xdr:row>
      <xdr:rowOff>9279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43427"/>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143979</xdr:rowOff>
    </xdr:from>
    <xdr:to>
      <xdr:col>85</xdr:col>
      <xdr:colOff>177800</xdr:colOff>
      <xdr:row>75</xdr:row>
      <xdr:rowOff>74129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166856</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8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166460</xdr:rowOff>
    </xdr:from>
    <xdr:to>
      <xdr:col>81</xdr:col>
      <xdr:colOff>101600</xdr:colOff>
      <xdr:row>75</xdr:row>
      <xdr:rowOff>96610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113137</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2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122614</xdr:rowOff>
    </xdr:from>
    <xdr:to>
      <xdr:col>76</xdr:col>
      <xdr:colOff>165100</xdr:colOff>
      <xdr:row>75</xdr:row>
      <xdr:rowOff>52764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0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69291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58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105327</xdr:rowOff>
    </xdr:from>
    <xdr:to>
      <xdr:col>72</xdr:col>
      <xdr:colOff>38100</xdr:colOff>
      <xdr:row>75</xdr:row>
      <xdr:rowOff>35477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52004</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56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129929</xdr:rowOff>
    </xdr:from>
    <xdr:to>
      <xdr:col>67</xdr:col>
      <xdr:colOff>101600</xdr:colOff>
      <xdr:row>75</xdr:row>
      <xdr:rowOff>60079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1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76606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59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44382</xdr:rowOff>
    </xdr:from>
    <xdr:to>
      <xdr:col>85</xdr:col>
      <xdr:colOff>127000</xdr:colOff>
      <xdr:row>97</xdr:row>
      <xdr:rowOff>136255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75032"/>
          <a:ext cx="838200" cy="9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4696</xdr:rowOff>
    </xdr:from>
    <xdr:to>
      <xdr:col>81</xdr:col>
      <xdr:colOff>50800</xdr:colOff>
      <xdr:row>97</xdr:row>
      <xdr:rowOff>44382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35346"/>
          <a:ext cx="889000" cy="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4696</xdr:rowOff>
    </xdr:from>
    <xdr:to>
      <xdr:col>76</xdr:col>
      <xdr:colOff>114300</xdr:colOff>
      <xdr:row>97</xdr:row>
      <xdr:rowOff>21892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35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21892</xdr:rowOff>
    </xdr:from>
    <xdr:to>
      <xdr:col>71</xdr:col>
      <xdr:colOff>177800</xdr:colOff>
      <xdr:row>98</xdr:row>
      <xdr:rowOff>43013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52542"/>
          <a:ext cx="889000" cy="19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85455</xdr:rowOff>
    </xdr:from>
    <xdr:to>
      <xdr:col>85</xdr:col>
      <xdr:colOff>177800</xdr:colOff>
      <xdr:row>98</xdr:row>
      <xdr:rowOff>15605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63882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9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165032</xdr:rowOff>
    </xdr:from>
    <xdr:to>
      <xdr:col>81</xdr:col>
      <xdr:colOff>101600</xdr:colOff>
      <xdr:row>97</xdr:row>
      <xdr:rowOff>95182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111709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125346</xdr:rowOff>
    </xdr:from>
    <xdr:to>
      <xdr:col>76</xdr:col>
      <xdr:colOff>165100</xdr:colOff>
      <xdr:row>97</xdr:row>
      <xdr:rowOff>55496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72023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35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142542</xdr:rowOff>
    </xdr:from>
    <xdr:to>
      <xdr:col>72</xdr:col>
      <xdr:colOff>38100</xdr:colOff>
      <xdr:row>97</xdr:row>
      <xdr:rowOff>72692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63819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69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163663</xdr:rowOff>
    </xdr:from>
    <xdr:to>
      <xdr:col>67</xdr:col>
      <xdr:colOff>101600</xdr:colOff>
      <xdr:row>98</xdr:row>
      <xdr:rowOff>93813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9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84940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8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153155</xdr:rowOff>
    </xdr:from>
    <xdr:to>
      <xdr:col>116</xdr:col>
      <xdr:colOff>63500</xdr:colOff>
      <xdr:row>59</xdr:row>
      <xdr:rowOff>1364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97255"/>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153155</xdr:rowOff>
    </xdr:from>
    <xdr:to>
      <xdr:col>111</xdr:col>
      <xdr:colOff>177800</xdr:colOff>
      <xdr:row>58</xdr:row>
      <xdr:rowOff>163540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97255"/>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150640</xdr:rowOff>
    </xdr:from>
    <xdr:to>
      <xdr:col>107</xdr:col>
      <xdr:colOff>50800</xdr:colOff>
      <xdr:row>58</xdr:row>
      <xdr:rowOff>163540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94740"/>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121347</xdr:rowOff>
    </xdr:from>
    <xdr:to>
      <xdr:col>102</xdr:col>
      <xdr:colOff>114300</xdr:colOff>
      <xdr:row>58</xdr:row>
      <xdr:rowOff>150640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65447"/>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122014</xdr:rowOff>
    </xdr:from>
    <xdr:to>
      <xdr:col>116</xdr:col>
      <xdr:colOff>114300</xdr:colOff>
      <xdr:row>59</xdr:row>
      <xdr:rowOff>52164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36941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8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102355</xdr:rowOff>
    </xdr:from>
    <xdr:to>
      <xdr:col>112</xdr:col>
      <xdr:colOff>38100</xdr:colOff>
      <xdr:row>59</xdr:row>
      <xdr:rowOff>32505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23632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112740</xdr:rowOff>
    </xdr:from>
    <xdr:to>
      <xdr:col>107</xdr:col>
      <xdr:colOff>101600</xdr:colOff>
      <xdr:row>59</xdr:row>
      <xdr:rowOff>42890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34017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4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99840</xdr:rowOff>
    </xdr:from>
    <xdr:to>
      <xdr:col>102</xdr:col>
      <xdr:colOff>165100</xdr:colOff>
      <xdr:row>59</xdr:row>
      <xdr:rowOff>29990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21117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3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70547</xdr:rowOff>
    </xdr:from>
    <xdr:to>
      <xdr:col>98</xdr:col>
      <xdr:colOff>38100</xdr:colOff>
      <xdr:row>59</xdr:row>
      <xdr:rowOff>697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1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163274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0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55511</xdr:rowOff>
    </xdr:from>
    <xdr:to>
      <xdr:col>116</xdr:col>
      <xdr:colOff>63500</xdr:colOff>
      <xdr:row>74</xdr:row>
      <xdr:rowOff>8522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228461"/>
          <a:ext cx="838200" cy="4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55511</xdr:rowOff>
    </xdr:from>
    <xdr:to>
      <xdr:col>111</xdr:col>
      <xdr:colOff>177800</xdr:colOff>
      <xdr:row>71</xdr:row>
      <xdr:rowOff>63830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228461"/>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63830</xdr:rowOff>
    </xdr:from>
    <xdr:to>
      <xdr:col>107</xdr:col>
      <xdr:colOff>50800</xdr:colOff>
      <xdr:row>72</xdr:row>
      <xdr:rowOff>41415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236780"/>
          <a:ext cx="889000" cy="1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35027</xdr:rowOff>
    </xdr:from>
    <xdr:to>
      <xdr:col>102</xdr:col>
      <xdr:colOff>114300</xdr:colOff>
      <xdr:row>72</xdr:row>
      <xdr:rowOff>41415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379427"/>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129172</xdr:rowOff>
    </xdr:from>
    <xdr:to>
      <xdr:col>116</xdr:col>
      <xdr:colOff>114300</xdr:colOff>
      <xdr:row>74</xdr:row>
      <xdr:rowOff>59322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152049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4711</xdr:rowOff>
    </xdr:from>
    <xdr:to>
      <xdr:col>112</xdr:col>
      <xdr:colOff>38100</xdr:colOff>
      <xdr:row>71</xdr:row>
      <xdr:rowOff>106311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122838</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195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13030</xdr:rowOff>
    </xdr:from>
    <xdr:to>
      <xdr:col>107</xdr:col>
      <xdr:colOff>101600</xdr:colOff>
      <xdr:row>71</xdr:row>
      <xdr:rowOff>114630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1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131157</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196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162065</xdr:rowOff>
    </xdr:from>
    <xdr:to>
      <xdr:col>102</xdr:col>
      <xdr:colOff>165100</xdr:colOff>
      <xdr:row>72</xdr:row>
      <xdr:rowOff>92215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108742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1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155677</xdr:rowOff>
    </xdr:from>
    <xdr:to>
      <xdr:col>98</xdr:col>
      <xdr:colOff>38100</xdr:colOff>
      <xdr:row>72</xdr:row>
      <xdr:rowOff>85827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102354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公債費、操出金等について、例年類似団体より高い数値を示しており、改善する必要がある。今後も公共施設の建て替えや大型インフラ整備を実施する予定があり、計画的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5,011
4,739
585.71
6,355,969
6,197,535
126,129
3,623,291
4,766,697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147538</xdr:rowOff>
    </xdr:from>
    <xdr:to>
      <xdr:col>24</xdr:col>
      <xdr:colOff>63500</xdr:colOff>
      <xdr:row>34</xdr:row>
      <xdr:rowOff>58275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05388"/>
          <a:ext cx="838200" cy="8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141768</xdr:rowOff>
    </xdr:from>
    <xdr:to>
      <xdr:col>19</xdr:col>
      <xdr:colOff>177800</xdr:colOff>
      <xdr:row>33</xdr:row>
      <xdr:rowOff>147538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99618"/>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141768</xdr:rowOff>
    </xdr:from>
    <xdr:to>
      <xdr:col>15</xdr:col>
      <xdr:colOff>50800</xdr:colOff>
      <xdr:row>33</xdr:row>
      <xdr:rowOff>162451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9961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162451</xdr:rowOff>
    </xdr:from>
    <xdr:to>
      <xdr:col>10</xdr:col>
      <xdr:colOff>114300</xdr:colOff>
      <xdr:row>34</xdr:row>
      <xdr:rowOff>47825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20301"/>
          <a:ext cx="8890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7475</xdr:rowOff>
    </xdr:from>
    <xdr:to>
      <xdr:col>24</xdr:col>
      <xdr:colOff>114300</xdr:colOff>
      <xdr:row>34</xdr:row>
      <xdr:rowOff>109075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30352</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96738</xdr:rowOff>
    </xdr:from>
    <xdr:to>
      <xdr:col>20</xdr:col>
      <xdr:colOff>38100</xdr:colOff>
      <xdr:row>34</xdr:row>
      <xdr:rowOff>26888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43415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90968</xdr:rowOff>
    </xdr:from>
    <xdr:to>
      <xdr:col>15</xdr:col>
      <xdr:colOff>101600</xdr:colOff>
      <xdr:row>34</xdr:row>
      <xdr:rowOff>21118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37645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111651</xdr:rowOff>
    </xdr:from>
    <xdr:to>
      <xdr:col>10</xdr:col>
      <xdr:colOff>165100</xdr:colOff>
      <xdr:row>34</xdr:row>
      <xdr:rowOff>41801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58328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4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168475</xdr:rowOff>
    </xdr:from>
    <xdr:to>
      <xdr:col>6</xdr:col>
      <xdr:colOff>38100</xdr:colOff>
      <xdr:row>34</xdr:row>
      <xdr:rowOff>98625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115152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87076</xdr:rowOff>
    </xdr:from>
    <xdr:to>
      <xdr:col>24</xdr:col>
      <xdr:colOff>63500</xdr:colOff>
      <xdr:row>56</xdr:row>
      <xdr:rowOff>126693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88276"/>
          <a:ext cx="838200" cy="3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116482</xdr:rowOff>
    </xdr:from>
    <xdr:to>
      <xdr:col>19</xdr:col>
      <xdr:colOff>177800</xdr:colOff>
      <xdr:row>56</xdr:row>
      <xdr:rowOff>126693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17682"/>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116482</xdr:rowOff>
    </xdr:from>
    <xdr:to>
      <xdr:col>15</xdr:col>
      <xdr:colOff>50800</xdr:colOff>
      <xdr:row>56</xdr:row>
      <xdr:rowOff>121000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17682"/>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36504</xdr:rowOff>
    </xdr:from>
    <xdr:to>
      <xdr:col>10</xdr:col>
      <xdr:colOff>114300</xdr:colOff>
      <xdr:row>56</xdr:row>
      <xdr:rowOff>121000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66254"/>
          <a:ext cx="889000" cy="25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36276</xdr:rowOff>
    </xdr:from>
    <xdr:to>
      <xdr:col>24</xdr:col>
      <xdr:colOff>114300</xdr:colOff>
      <xdr:row>56</xdr:row>
      <xdr:rowOff>137876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75893</xdr:rowOff>
    </xdr:from>
    <xdr:to>
      <xdr:col>20</xdr:col>
      <xdr:colOff>38100</xdr:colOff>
      <xdr:row>57</xdr:row>
      <xdr:rowOff>6043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7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168620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65682</xdr:rowOff>
    </xdr:from>
    <xdr:to>
      <xdr:col>15</xdr:col>
      <xdr:colOff>101600</xdr:colOff>
      <xdr:row>56</xdr:row>
      <xdr:rowOff>167282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158409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70200</xdr:rowOff>
    </xdr:from>
    <xdr:to>
      <xdr:col>10</xdr:col>
      <xdr:colOff>165100</xdr:colOff>
      <xdr:row>57</xdr:row>
      <xdr:rowOff>350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162927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157154</xdr:rowOff>
    </xdr:from>
    <xdr:to>
      <xdr:col>6</xdr:col>
      <xdr:colOff>38100</xdr:colOff>
      <xdr:row>55</xdr:row>
      <xdr:rowOff>87304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4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103831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9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123865</xdr:rowOff>
    </xdr:from>
    <xdr:to>
      <xdr:col>24</xdr:col>
      <xdr:colOff>63500</xdr:colOff>
      <xdr:row>76</xdr:row>
      <xdr:rowOff>28608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2615"/>
          <a:ext cx="838200" cy="7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87732</xdr:rowOff>
    </xdr:from>
    <xdr:to>
      <xdr:col>19</xdr:col>
      <xdr:colOff>177800</xdr:colOff>
      <xdr:row>76</xdr:row>
      <xdr:rowOff>28608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75032"/>
          <a:ext cx="889000" cy="28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87732</xdr:rowOff>
    </xdr:from>
    <xdr:to>
      <xdr:col>15</xdr:col>
      <xdr:colOff>50800</xdr:colOff>
      <xdr:row>75</xdr:row>
      <xdr:rowOff>62547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75032"/>
          <a:ext cx="889000" cy="1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62547</xdr:rowOff>
    </xdr:from>
    <xdr:to>
      <xdr:col>10</xdr:col>
      <xdr:colOff>114300</xdr:colOff>
      <xdr:row>77</xdr:row>
      <xdr:rowOff>37005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21297"/>
          <a:ext cx="889000" cy="3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73065</xdr:rowOff>
    </xdr:from>
    <xdr:to>
      <xdr:col>24</xdr:col>
      <xdr:colOff>114300</xdr:colOff>
      <xdr:row>76</xdr:row>
      <xdr:rowOff>3215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51492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149258</xdr:rowOff>
    </xdr:from>
    <xdr:to>
      <xdr:col>20</xdr:col>
      <xdr:colOff>38100</xdr:colOff>
      <xdr:row>76</xdr:row>
      <xdr:rowOff>79408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70535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0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36932</xdr:rowOff>
    </xdr:from>
    <xdr:to>
      <xdr:col>15</xdr:col>
      <xdr:colOff>101600</xdr:colOff>
      <xdr:row>74</xdr:row>
      <xdr:rowOff>138532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155059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9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11747</xdr:rowOff>
    </xdr:from>
    <xdr:to>
      <xdr:col>10</xdr:col>
      <xdr:colOff>165100</xdr:colOff>
      <xdr:row>75</xdr:row>
      <xdr:rowOff>113347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104474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157655</xdr:rowOff>
    </xdr:from>
    <xdr:to>
      <xdr:col>6</xdr:col>
      <xdr:colOff>38100</xdr:colOff>
      <xdr:row>77</xdr:row>
      <xdr:rowOff>87805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78932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8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121523</xdr:rowOff>
    </xdr:from>
    <xdr:to>
      <xdr:col>24</xdr:col>
      <xdr:colOff>63500</xdr:colOff>
      <xdr:row>97</xdr:row>
      <xdr:rowOff>5618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80723"/>
          <a:ext cx="838200" cy="5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615</xdr:rowOff>
    </xdr:from>
    <xdr:to>
      <xdr:col>19</xdr:col>
      <xdr:colOff>177800</xdr:colOff>
      <xdr:row>97</xdr:row>
      <xdr:rowOff>5618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31265"/>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615</xdr:rowOff>
    </xdr:from>
    <xdr:to>
      <xdr:col>15</xdr:col>
      <xdr:colOff>50800</xdr:colOff>
      <xdr:row>97</xdr:row>
      <xdr:rowOff>30079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31265"/>
          <a:ext cx="8890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30079</xdr:rowOff>
    </xdr:from>
    <xdr:to>
      <xdr:col>10</xdr:col>
      <xdr:colOff>114300</xdr:colOff>
      <xdr:row>97</xdr:row>
      <xdr:rowOff>73025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60729"/>
          <a:ext cx="889000" cy="4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70723</xdr:rowOff>
    </xdr:from>
    <xdr:to>
      <xdr:col>24</xdr:col>
      <xdr:colOff>114300</xdr:colOff>
      <xdr:row>97</xdr:row>
      <xdr:rowOff>873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2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49150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126268</xdr:rowOff>
    </xdr:from>
    <xdr:to>
      <xdr:col>20</xdr:col>
      <xdr:colOff>38100</xdr:colOff>
      <xdr:row>97</xdr:row>
      <xdr:rowOff>56418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47545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121265</xdr:rowOff>
    </xdr:from>
    <xdr:to>
      <xdr:col>15</xdr:col>
      <xdr:colOff>101600</xdr:colOff>
      <xdr:row>97</xdr:row>
      <xdr:rowOff>51415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42542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150729</xdr:rowOff>
    </xdr:from>
    <xdr:to>
      <xdr:col>10</xdr:col>
      <xdr:colOff>165100</xdr:colOff>
      <xdr:row>97</xdr:row>
      <xdr:rowOff>80879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72006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0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22225</xdr:rowOff>
    </xdr:from>
    <xdr:to>
      <xdr:col>6</xdr:col>
      <xdr:colOff>38100</xdr:colOff>
      <xdr:row>97</xdr:row>
      <xdr:rowOff>123825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114952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135357</xdr:rowOff>
    </xdr:from>
    <xdr:to>
      <xdr:col>55</xdr:col>
      <xdr:colOff>0</xdr:colOff>
      <xdr:row>38</xdr:row>
      <xdr:rowOff>135586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5045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135357</xdr:rowOff>
    </xdr:from>
    <xdr:to>
      <xdr:col>50</xdr:col>
      <xdr:colOff>114300</xdr:colOff>
      <xdr:row>38</xdr:row>
      <xdr:rowOff>135586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045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135357</xdr:rowOff>
    </xdr:from>
    <xdr:to>
      <xdr:col>45</xdr:col>
      <xdr:colOff>177800</xdr:colOff>
      <xdr:row>38</xdr:row>
      <xdr:rowOff>135357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0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135357</xdr:rowOff>
    </xdr:from>
    <xdr:to>
      <xdr:col>41</xdr:col>
      <xdr:colOff>50800</xdr:colOff>
      <xdr:row>38</xdr:row>
      <xdr:rowOff>135813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50457"/>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84557</xdr:rowOff>
    </xdr:from>
    <xdr:to>
      <xdr:col>55</xdr:col>
      <xdr:colOff>50800</xdr:colOff>
      <xdr:row>39</xdr:row>
      <xdr:rowOff>14707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170934</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84786</xdr:rowOff>
    </xdr:from>
    <xdr:to>
      <xdr:col>50</xdr:col>
      <xdr:colOff>165100</xdr:colOff>
      <xdr:row>39</xdr:row>
      <xdr:rowOff>14936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6063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84557</xdr:rowOff>
    </xdr:from>
    <xdr:to>
      <xdr:col>46</xdr:col>
      <xdr:colOff>38100</xdr:colOff>
      <xdr:row>39</xdr:row>
      <xdr:rowOff>14707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5834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84557</xdr:rowOff>
    </xdr:from>
    <xdr:to>
      <xdr:col>41</xdr:col>
      <xdr:colOff>101600</xdr:colOff>
      <xdr:row>39</xdr:row>
      <xdr:rowOff>14707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5834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85013</xdr:rowOff>
    </xdr:from>
    <xdr:to>
      <xdr:col>36</xdr:col>
      <xdr:colOff>165100</xdr:colOff>
      <xdr:row>39</xdr:row>
      <xdr:rowOff>15163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6290</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92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142199</xdr:rowOff>
    </xdr:from>
    <xdr:to>
      <xdr:col>55</xdr:col>
      <xdr:colOff>0</xdr:colOff>
      <xdr:row>57</xdr:row>
      <xdr:rowOff>58947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43399"/>
          <a:ext cx="838200" cy="8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61248</xdr:rowOff>
    </xdr:from>
    <xdr:to>
      <xdr:col>50</xdr:col>
      <xdr:colOff>114300</xdr:colOff>
      <xdr:row>57</xdr:row>
      <xdr:rowOff>58947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8633748"/>
          <a:ext cx="889000" cy="119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61248</xdr:rowOff>
    </xdr:from>
    <xdr:to>
      <xdr:col>45</xdr:col>
      <xdr:colOff>177800</xdr:colOff>
      <xdr:row>56</xdr:row>
      <xdr:rowOff>166347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633748"/>
          <a:ext cx="889000" cy="11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166347</xdr:rowOff>
    </xdr:from>
    <xdr:to>
      <xdr:col>41</xdr:col>
      <xdr:colOff>50800</xdr:colOff>
      <xdr:row>57</xdr:row>
      <xdr:rowOff>19613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67547"/>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91399</xdr:rowOff>
    </xdr:from>
    <xdr:to>
      <xdr:col>55</xdr:col>
      <xdr:colOff>50800</xdr:colOff>
      <xdr:row>57</xdr:row>
      <xdr:rowOff>21549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69826</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7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8147</xdr:rowOff>
    </xdr:from>
    <xdr:to>
      <xdr:col>50</xdr:col>
      <xdr:colOff>165100</xdr:colOff>
      <xdr:row>57</xdr:row>
      <xdr:rowOff>109747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100874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10448</xdr:rowOff>
    </xdr:from>
    <xdr:to>
      <xdr:col>46</xdr:col>
      <xdr:colOff>38100</xdr:colOff>
      <xdr:row>50</xdr:row>
      <xdr:rowOff>112048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5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128575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835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115547</xdr:rowOff>
    </xdr:from>
    <xdr:to>
      <xdr:col>41</xdr:col>
      <xdr:colOff>101600</xdr:colOff>
      <xdr:row>57</xdr:row>
      <xdr:rowOff>45697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36824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80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140263</xdr:rowOff>
    </xdr:from>
    <xdr:to>
      <xdr:col>36</xdr:col>
      <xdr:colOff>165100</xdr:colOff>
      <xdr:row>57</xdr:row>
      <xdr:rowOff>70413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61540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18414</xdr:rowOff>
    </xdr:from>
    <xdr:to>
      <xdr:col>55</xdr:col>
      <xdr:colOff>0</xdr:colOff>
      <xdr:row>77</xdr:row>
      <xdr:rowOff>165385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20064"/>
          <a:ext cx="838200" cy="14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165385</xdr:rowOff>
    </xdr:from>
    <xdr:to>
      <xdr:col>50</xdr:col>
      <xdr:colOff>114300</xdr:colOff>
      <xdr:row>78</xdr:row>
      <xdr:rowOff>11021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67035"/>
          <a:ext cx="8890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10688</xdr:rowOff>
    </xdr:from>
    <xdr:to>
      <xdr:col>45</xdr:col>
      <xdr:colOff>177800</xdr:colOff>
      <xdr:row>78</xdr:row>
      <xdr:rowOff>11021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12338"/>
          <a:ext cx="889000" cy="17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42587</xdr:rowOff>
    </xdr:from>
    <xdr:to>
      <xdr:col>41</xdr:col>
      <xdr:colOff>50800</xdr:colOff>
      <xdr:row>77</xdr:row>
      <xdr:rowOff>10688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072787"/>
          <a:ext cx="889000" cy="1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139064</xdr:rowOff>
    </xdr:from>
    <xdr:to>
      <xdr:col>55</xdr:col>
      <xdr:colOff>50800</xdr:colOff>
      <xdr:row>77</xdr:row>
      <xdr:rowOff>69214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161941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2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114585</xdr:rowOff>
    </xdr:from>
    <xdr:to>
      <xdr:col>50</xdr:col>
      <xdr:colOff>165100</xdr:colOff>
      <xdr:row>78</xdr:row>
      <xdr:rowOff>44735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35862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131671</xdr:rowOff>
    </xdr:from>
    <xdr:to>
      <xdr:col>46</xdr:col>
      <xdr:colOff>38100</xdr:colOff>
      <xdr:row>78</xdr:row>
      <xdr:rowOff>61821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52948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2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131338</xdr:rowOff>
    </xdr:from>
    <xdr:to>
      <xdr:col>41</xdr:col>
      <xdr:colOff>101600</xdr:colOff>
      <xdr:row>77</xdr:row>
      <xdr:rowOff>61488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78014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163237</xdr:rowOff>
    </xdr:from>
    <xdr:to>
      <xdr:col>36</xdr:col>
      <xdr:colOff>165100</xdr:colOff>
      <xdr:row>76</xdr:row>
      <xdr:rowOff>93387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2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109913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124887</xdr:rowOff>
    </xdr:from>
    <xdr:to>
      <xdr:col>55</xdr:col>
      <xdr:colOff>0</xdr:colOff>
      <xdr:row>96</xdr:row>
      <xdr:rowOff>131197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84087"/>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62900</xdr:rowOff>
    </xdr:from>
    <xdr:to>
      <xdr:col>50</xdr:col>
      <xdr:colOff>114300</xdr:colOff>
      <xdr:row>96</xdr:row>
      <xdr:rowOff>131197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22100"/>
          <a:ext cx="889000" cy="6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62900</xdr:rowOff>
    </xdr:from>
    <xdr:to>
      <xdr:col>45</xdr:col>
      <xdr:colOff>177800</xdr:colOff>
      <xdr:row>96</xdr:row>
      <xdr:rowOff>85920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22100"/>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85920</xdr:rowOff>
    </xdr:from>
    <xdr:to>
      <xdr:col>41</xdr:col>
      <xdr:colOff>50800</xdr:colOff>
      <xdr:row>96</xdr:row>
      <xdr:rowOff>105287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45120"/>
          <a:ext cx="8890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74087</xdr:rowOff>
    </xdr:from>
    <xdr:to>
      <xdr:col>55</xdr:col>
      <xdr:colOff>50800</xdr:colOff>
      <xdr:row>97</xdr:row>
      <xdr:rowOff>4237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52514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80397</xdr:rowOff>
    </xdr:from>
    <xdr:to>
      <xdr:col>50</xdr:col>
      <xdr:colOff>165100</xdr:colOff>
      <xdr:row>97</xdr:row>
      <xdr:rowOff>10547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12100</xdr:rowOff>
    </xdr:from>
    <xdr:to>
      <xdr:col>46</xdr:col>
      <xdr:colOff>38100</xdr:colOff>
      <xdr:row>96</xdr:row>
      <xdr:rowOff>113700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104827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35120</xdr:rowOff>
    </xdr:from>
    <xdr:to>
      <xdr:col>41</xdr:col>
      <xdr:colOff>101600</xdr:colOff>
      <xdr:row>96</xdr:row>
      <xdr:rowOff>136720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127847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54487</xdr:rowOff>
    </xdr:from>
    <xdr:to>
      <xdr:col>36</xdr:col>
      <xdr:colOff>165100</xdr:colOff>
      <xdr:row>96</xdr:row>
      <xdr:rowOff>156087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147214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141338</xdr:rowOff>
    </xdr:from>
    <xdr:to>
      <xdr:col>85</xdr:col>
      <xdr:colOff>127000</xdr:colOff>
      <xdr:row>37</xdr:row>
      <xdr:rowOff>65900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1353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18862</xdr:rowOff>
    </xdr:from>
    <xdr:to>
      <xdr:col>81</xdr:col>
      <xdr:colOff>50800</xdr:colOff>
      <xdr:row>37</xdr:row>
      <xdr:rowOff>65900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62512"/>
          <a:ext cx="889000" cy="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18862</xdr:rowOff>
    </xdr:from>
    <xdr:to>
      <xdr:col>76</xdr:col>
      <xdr:colOff>114300</xdr:colOff>
      <xdr:row>37</xdr:row>
      <xdr:rowOff>43490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62512"/>
          <a:ext cx="889000" cy="2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69588</xdr:rowOff>
    </xdr:from>
    <xdr:to>
      <xdr:col>71</xdr:col>
      <xdr:colOff>177800</xdr:colOff>
      <xdr:row>37</xdr:row>
      <xdr:rowOff>43490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070338"/>
          <a:ext cx="889000" cy="3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90538</xdr:rowOff>
    </xdr:from>
    <xdr:to>
      <xdr:col>85</xdr:col>
      <xdr:colOff>177800</xdr:colOff>
      <xdr:row>37</xdr:row>
      <xdr:rowOff>20688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113415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15100</xdr:rowOff>
    </xdr:from>
    <xdr:to>
      <xdr:col>81</xdr:col>
      <xdr:colOff>101600</xdr:colOff>
      <xdr:row>37</xdr:row>
      <xdr:rowOff>116700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139512</xdr:rowOff>
    </xdr:from>
    <xdr:to>
      <xdr:col>76</xdr:col>
      <xdr:colOff>165100</xdr:colOff>
      <xdr:row>37</xdr:row>
      <xdr:rowOff>69662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1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86189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8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164140</xdr:rowOff>
    </xdr:from>
    <xdr:to>
      <xdr:col>72</xdr:col>
      <xdr:colOff>38100</xdr:colOff>
      <xdr:row>37</xdr:row>
      <xdr:rowOff>94290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85417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2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18788</xdr:rowOff>
    </xdr:from>
    <xdr:to>
      <xdr:col>67</xdr:col>
      <xdr:colOff>101600</xdr:colOff>
      <xdr:row>35</xdr:row>
      <xdr:rowOff>120388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136915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150106</xdr:rowOff>
    </xdr:from>
    <xdr:to>
      <xdr:col>85</xdr:col>
      <xdr:colOff>127000</xdr:colOff>
      <xdr:row>54</xdr:row>
      <xdr:rowOff>39697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236956"/>
          <a:ext cx="838200" cy="6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39697</xdr:rowOff>
    </xdr:from>
    <xdr:to>
      <xdr:col>81</xdr:col>
      <xdr:colOff>50800</xdr:colOff>
      <xdr:row>54</xdr:row>
      <xdr:rowOff>70402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297997"/>
          <a:ext cx="889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70402</xdr:rowOff>
    </xdr:from>
    <xdr:to>
      <xdr:col>76</xdr:col>
      <xdr:colOff>114300</xdr:colOff>
      <xdr:row>54</xdr:row>
      <xdr:rowOff>85481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328702"/>
          <a:ext cx="889000" cy="1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53911</xdr:rowOff>
    </xdr:from>
    <xdr:to>
      <xdr:col>71</xdr:col>
      <xdr:colOff>177800</xdr:colOff>
      <xdr:row>54</xdr:row>
      <xdr:rowOff>85481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312211"/>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99306</xdr:rowOff>
    </xdr:from>
    <xdr:to>
      <xdr:col>85</xdr:col>
      <xdr:colOff>177800</xdr:colOff>
      <xdr:row>54</xdr:row>
      <xdr:rowOff>29456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1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122183</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03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160347</xdr:rowOff>
    </xdr:from>
    <xdr:to>
      <xdr:col>81</xdr:col>
      <xdr:colOff>101600</xdr:colOff>
      <xdr:row>54</xdr:row>
      <xdr:rowOff>90497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24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107024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02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19602</xdr:rowOff>
    </xdr:from>
    <xdr:to>
      <xdr:col>76</xdr:col>
      <xdr:colOff>165100</xdr:colOff>
      <xdr:row>54</xdr:row>
      <xdr:rowOff>121202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2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137729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05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34681</xdr:rowOff>
    </xdr:from>
    <xdr:to>
      <xdr:col>72</xdr:col>
      <xdr:colOff>38100</xdr:colOff>
      <xdr:row>54</xdr:row>
      <xdr:rowOff>136281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2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152808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06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3111</xdr:rowOff>
    </xdr:from>
    <xdr:to>
      <xdr:col>67</xdr:col>
      <xdr:colOff>101600</xdr:colOff>
      <xdr:row>54</xdr:row>
      <xdr:rowOff>104711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2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121238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03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51243</xdr:rowOff>
    </xdr:from>
    <xdr:to>
      <xdr:col>85</xdr:col>
      <xdr:colOff>127000</xdr:colOff>
      <xdr:row>79</xdr:row>
      <xdr:rowOff>88286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2224193"/>
          <a:ext cx="838200" cy="140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51243</xdr:rowOff>
    </xdr:from>
    <xdr:to>
      <xdr:col>81</xdr:col>
      <xdr:colOff>50800</xdr:colOff>
      <xdr:row>77</xdr:row>
      <xdr:rowOff>19696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2224193"/>
          <a:ext cx="889000" cy="9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19696</xdr:rowOff>
    </xdr:from>
    <xdr:to>
      <xdr:col>76</xdr:col>
      <xdr:colOff>114300</xdr:colOff>
      <xdr:row>79</xdr:row>
      <xdr:rowOff>85947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221346"/>
          <a:ext cx="889000" cy="40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85947</xdr:rowOff>
    </xdr:from>
    <xdr:to>
      <xdr:col>71</xdr:col>
      <xdr:colOff>177800</xdr:colOff>
      <xdr:row>79</xdr:row>
      <xdr:rowOff>89071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63049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37486</xdr:rowOff>
    </xdr:from>
    <xdr:to>
      <xdr:col>85</xdr:col>
      <xdr:colOff>177800</xdr:colOff>
      <xdr:row>79</xdr:row>
      <xdr:rowOff>139086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123863</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443</xdr:rowOff>
    </xdr:from>
    <xdr:to>
      <xdr:col>81</xdr:col>
      <xdr:colOff>101600</xdr:colOff>
      <xdr:row>71</xdr:row>
      <xdr:rowOff>102043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1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118570</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194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140346</xdr:rowOff>
    </xdr:from>
    <xdr:to>
      <xdr:col>76</xdr:col>
      <xdr:colOff>165100</xdr:colOff>
      <xdr:row>77</xdr:row>
      <xdr:rowOff>70496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87023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35147</xdr:rowOff>
    </xdr:from>
    <xdr:to>
      <xdr:col>72</xdr:col>
      <xdr:colOff>38100</xdr:colOff>
      <xdr:row>79</xdr:row>
      <xdr:rowOff>136747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127874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7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38271</xdr:rowOff>
    </xdr:from>
    <xdr:to>
      <xdr:col>67</xdr:col>
      <xdr:colOff>101600</xdr:colOff>
      <xdr:row>79</xdr:row>
      <xdr:rowOff>139871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130998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675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23329</xdr:rowOff>
    </xdr:from>
    <xdr:to>
      <xdr:col>85</xdr:col>
      <xdr:colOff>127000</xdr:colOff>
      <xdr:row>95</xdr:row>
      <xdr:rowOff>45810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11079"/>
          <a:ext cx="838200" cy="2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1964</xdr:rowOff>
    </xdr:from>
    <xdr:to>
      <xdr:col>81</xdr:col>
      <xdr:colOff>50800</xdr:colOff>
      <xdr:row>95</xdr:row>
      <xdr:rowOff>45810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289714"/>
          <a:ext cx="889000" cy="4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156127</xdr:rowOff>
    </xdr:from>
    <xdr:to>
      <xdr:col>76</xdr:col>
      <xdr:colOff>114300</xdr:colOff>
      <xdr:row>95</xdr:row>
      <xdr:rowOff>1964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272427"/>
          <a:ext cx="8890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156127</xdr:rowOff>
    </xdr:from>
    <xdr:to>
      <xdr:col>71</xdr:col>
      <xdr:colOff>177800</xdr:colOff>
      <xdr:row>95</xdr:row>
      <xdr:rowOff>9279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272427"/>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143979</xdr:rowOff>
    </xdr:from>
    <xdr:to>
      <xdr:col>85</xdr:col>
      <xdr:colOff>177800</xdr:colOff>
      <xdr:row>95</xdr:row>
      <xdr:rowOff>74129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166856</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166460</xdr:rowOff>
    </xdr:from>
    <xdr:to>
      <xdr:col>81</xdr:col>
      <xdr:colOff>101600</xdr:colOff>
      <xdr:row>95</xdr:row>
      <xdr:rowOff>96610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113137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122614</xdr:rowOff>
    </xdr:from>
    <xdr:to>
      <xdr:col>76</xdr:col>
      <xdr:colOff>165100</xdr:colOff>
      <xdr:row>95</xdr:row>
      <xdr:rowOff>52764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2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69291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01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105327</xdr:rowOff>
    </xdr:from>
    <xdr:to>
      <xdr:col>72</xdr:col>
      <xdr:colOff>38100</xdr:colOff>
      <xdr:row>95</xdr:row>
      <xdr:rowOff>35477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22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52004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99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129929</xdr:rowOff>
    </xdr:from>
    <xdr:to>
      <xdr:col>67</xdr:col>
      <xdr:colOff>101600</xdr:colOff>
      <xdr:row>95</xdr:row>
      <xdr:rowOff>60079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76606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02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例年、公債費が似団体と比較して高い数値を示しており、予算調整段階において公債費を抑制することを重要視しており、起債残高は減少傾向にあるが今後も健全な財政運営に取り組む。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また、教育費についても類似団体より高い数値を示しているが、機構改革にいより「認定こども園費」を教育部局から町長部局へと変更し、民生費へ移行予定。</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北海道新冠町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２８年度以降、地方交付税の減少等の理由により減少していたが、健全な財政運営や公債費の減少により増加傾向であった。しかし、令和６年度において物価高や人件費の増加等の影響により実質単年度収支が赤字となった。今後は適正な財政運営に努め実質単年度収支の黒字転換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北海道新冠町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連結実質赤字比率について、赤字額は生じていないことから比率は算出されていない。引き続き健全な財政運営に努めていく。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14" workbookViewId="0">
      <selection activeCell="E40" sqref="E40:S4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6355969</v>
      </c>
      <c r="BO4" s="371"/>
      <c r="BP4" s="371"/>
      <c r="BQ4" s="371"/>
      <c r="BR4" s="371"/>
      <c r="BS4" s="371"/>
      <c r="BT4" s="371"/>
      <c r="BU4" s="372"/>
      <c r="BV4" s="370">
        <v>6477336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3.5</v>
      </c>
      <c r="CU4" s="377"/>
      <c r="CV4" s="377"/>
      <c r="CW4" s="377"/>
      <c r="CX4" s="377"/>
      <c r="CY4" s="377"/>
      <c r="CZ4" s="377"/>
      <c r="DA4" s="378"/>
      <c r="DB4" s="376">
        <v>3.8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6197535</v>
      </c>
      <c r="BO5" s="408"/>
      <c r="BP5" s="408"/>
      <c r="BQ5" s="408"/>
      <c r="BR5" s="408"/>
      <c r="BS5" s="408"/>
      <c r="BT5" s="408"/>
      <c r="BU5" s="409"/>
      <c r="BV5" s="407">
        <v>6339203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84.5</v>
      </c>
      <c r="CU5" s="405"/>
      <c r="CV5" s="405"/>
      <c r="CW5" s="405"/>
      <c r="CX5" s="405"/>
      <c r="CY5" s="405"/>
      <c r="CZ5" s="405"/>
      <c r="DA5" s="406"/>
      <c r="DB5" s="404">
        <v>86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158434</v>
      </c>
      <c r="BO6" s="408"/>
      <c r="BP6" s="408"/>
      <c r="BQ6" s="408"/>
      <c r="BR6" s="408"/>
      <c r="BS6" s="408"/>
      <c r="BT6" s="408"/>
      <c r="BU6" s="409"/>
      <c r="BV6" s="407">
        <v>138133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84.7</v>
      </c>
      <c r="CU6" s="445"/>
      <c r="CV6" s="445"/>
      <c r="CW6" s="445"/>
      <c r="CX6" s="445"/>
      <c r="CY6" s="445"/>
      <c r="CZ6" s="445"/>
      <c r="DA6" s="446"/>
      <c r="DB6" s="444">
        <v>86.4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32305</v>
      </c>
      <c r="BO7" s="408"/>
      <c r="BP7" s="408"/>
      <c r="BQ7" s="408"/>
      <c r="BR7" s="408"/>
      <c r="BS7" s="408"/>
      <c r="BT7" s="408"/>
      <c r="BU7" s="409"/>
      <c r="BV7" s="407">
        <v>2736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3623291</v>
      </c>
      <c r="CU7" s="408"/>
      <c r="CV7" s="408"/>
      <c r="CW7" s="408"/>
      <c r="CX7" s="408"/>
      <c r="CY7" s="408"/>
      <c r="CZ7" s="408"/>
      <c r="DA7" s="409"/>
      <c r="DB7" s="407">
        <v>3577682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126129</v>
      </c>
      <c r="BO8" s="408"/>
      <c r="BP8" s="408"/>
      <c r="BQ8" s="408"/>
      <c r="BR8" s="408"/>
      <c r="BS8" s="408"/>
      <c r="BT8" s="408"/>
      <c r="BU8" s="409"/>
      <c r="BV8" s="407">
        <v>135397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5309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-9267</v>
      </c>
      <c r="BO9" s="408"/>
      <c r="BP9" s="408"/>
      <c r="BQ9" s="408"/>
      <c r="BR9" s="408"/>
      <c r="BS9" s="408"/>
      <c r="BT9" s="408"/>
      <c r="BU9" s="409"/>
      <c r="BV9" s="407">
        <v>31868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15.3</v>
      </c>
      <c r="CU9" s="405"/>
      <c r="CV9" s="405"/>
      <c r="CW9" s="405"/>
      <c r="CX9" s="405"/>
      <c r="CY9" s="405"/>
      <c r="CZ9" s="405"/>
      <c r="DA9" s="406"/>
      <c r="DB9" s="404">
        <v>15.4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5592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25451</v>
      </c>
      <c r="BO10" s="408"/>
      <c r="BP10" s="408"/>
      <c r="BQ10" s="408"/>
      <c r="BR10" s="408"/>
      <c r="BS10" s="408"/>
      <c r="BT10" s="408"/>
      <c r="BU10" s="409"/>
      <c r="BV10" s="407">
        <v>194187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5011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43985</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4739</v>
      </c>
      <c r="S13" s="492"/>
      <c r="T13" s="492"/>
      <c r="U13" s="492"/>
      <c r="V13" s="493"/>
      <c r="W13" s="423" t="s">
        <v>131</v>
      </c>
      <c r="X13" s="424"/>
      <c r="Y13" s="424"/>
      <c r="Z13" s="424"/>
      <c r="AA13" s="424"/>
      <c r="AB13" s="414"/>
      <c r="AC13" s="458">
        <v>1060</v>
      </c>
      <c r="AD13" s="459"/>
      <c r="AE13" s="459"/>
      <c r="AF13" s="459"/>
      <c r="AG13" s="501"/>
      <c r="AH13" s="458">
        <v>1070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-27801</v>
      </c>
      <c r="BO13" s="408"/>
      <c r="BP13" s="408"/>
      <c r="BQ13" s="408"/>
      <c r="BR13" s="408"/>
      <c r="BS13" s="408"/>
      <c r="BT13" s="408"/>
      <c r="BU13" s="409"/>
      <c r="BV13" s="407">
        <v>226055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8.4</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5137</v>
      </c>
      <c r="S14" s="492"/>
      <c r="T14" s="492"/>
      <c r="U14" s="492"/>
      <c r="V14" s="493"/>
      <c r="W14" s="397"/>
      <c r="X14" s="398"/>
      <c r="Y14" s="398"/>
      <c r="Z14" s="398"/>
      <c r="AA14" s="398"/>
      <c r="AB14" s="387"/>
      <c r="AC14" s="494">
        <v>35.9</v>
      </c>
      <c r="AD14" s="495"/>
      <c r="AE14" s="495"/>
      <c r="AF14" s="495"/>
      <c r="AG14" s="496"/>
      <c r="AH14" s="494">
        <v>36.6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4898</v>
      </c>
      <c r="S15" s="492"/>
      <c r="T15" s="492"/>
      <c r="U15" s="492"/>
      <c r="V15" s="493"/>
      <c r="W15" s="423" t="s">
        <v>137</v>
      </c>
      <c r="X15" s="424"/>
      <c r="Y15" s="424"/>
      <c r="Z15" s="424"/>
      <c r="AA15" s="424"/>
      <c r="AB15" s="414"/>
      <c r="AC15" s="458">
        <v>463</v>
      </c>
      <c r="AD15" s="459"/>
      <c r="AE15" s="459"/>
      <c r="AF15" s="459"/>
      <c r="AG15" s="501"/>
      <c r="AH15" s="458">
        <v>427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782322</v>
      </c>
      <c r="BO15" s="371"/>
      <c r="BP15" s="371"/>
      <c r="BQ15" s="371"/>
      <c r="BR15" s="371"/>
      <c r="BS15" s="371"/>
      <c r="BT15" s="371"/>
      <c r="BU15" s="372"/>
      <c r="BV15" s="370">
        <v>769693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15.7</v>
      </c>
      <c r="AD16" s="495"/>
      <c r="AE16" s="495"/>
      <c r="AF16" s="495"/>
      <c r="AG16" s="496"/>
      <c r="AH16" s="494">
        <v>14.6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3422414</v>
      </c>
      <c r="BO16" s="408"/>
      <c r="BP16" s="408"/>
      <c r="BQ16" s="408"/>
      <c r="BR16" s="408"/>
      <c r="BS16" s="408"/>
      <c r="BT16" s="408"/>
      <c r="BU16" s="409"/>
      <c r="BV16" s="407">
        <v>3372082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1432</v>
      </c>
      <c r="AD17" s="459"/>
      <c r="AE17" s="459"/>
      <c r="AF17" s="459"/>
      <c r="AG17" s="501"/>
      <c r="AH17" s="458">
        <v>1426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976366</v>
      </c>
      <c r="BO17" s="408"/>
      <c r="BP17" s="408"/>
      <c r="BQ17" s="408"/>
      <c r="BR17" s="408"/>
      <c r="BS17" s="408"/>
      <c r="BT17" s="408"/>
      <c r="BU17" s="409"/>
      <c r="BV17" s="407">
        <v>960528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585.71</v>
      </c>
      <c r="M18" s="534"/>
      <c r="N18" s="534"/>
      <c r="O18" s="534"/>
      <c r="P18" s="534"/>
      <c r="Q18" s="534"/>
      <c r="R18" s="535"/>
      <c r="S18" s="535"/>
      <c r="T18" s="535"/>
      <c r="U18" s="535"/>
      <c r="V18" s="536"/>
      <c r="W18" s="425"/>
      <c r="X18" s="426"/>
      <c r="Y18" s="426"/>
      <c r="Z18" s="426"/>
      <c r="AA18" s="426"/>
      <c r="AB18" s="417"/>
      <c r="AC18" s="537">
        <v>48.5</v>
      </c>
      <c r="AD18" s="538"/>
      <c r="AE18" s="538"/>
      <c r="AF18" s="538"/>
      <c r="AG18" s="539"/>
      <c r="AH18" s="537">
        <v>48.8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3104109</v>
      </c>
      <c r="BO18" s="408"/>
      <c r="BP18" s="408"/>
      <c r="BQ18" s="408"/>
      <c r="BR18" s="408"/>
      <c r="BS18" s="408"/>
      <c r="BT18" s="408"/>
      <c r="BU18" s="409"/>
      <c r="BV18" s="407">
        <v>3116787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4169987</v>
      </c>
      <c r="BO19" s="408"/>
      <c r="BP19" s="408"/>
      <c r="BQ19" s="408"/>
      <c r="BR19" s="408"/>
      <c r="BS19" s="408"/>
      <c r="BT19" s="408"/>
      <c r="BU19" s="409"/>
      <c r="BV19" s="407">
        <v>4087098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2443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4766697</v>
      </c>
      <c r="BO22" s="371"/>
      <c r="BP22" s="371"/>
      <c r="BQ22" s="371"/>
      <c r="BR22" s="371"/>
      <c r="BS22" s="371"/>
      <c r="BT22" s="371"/>
      <c r="BU22" s="372"/>
      <c r="BV22" s="370">
        <v>5014973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4478975</v>
      </c>
      <c r="BO23" s="408"/>
      <c r="BP23" s="408"/>
      <c r="BQ23" s="408"/>
      <c r="BR23" s="408"/>
      <c r="BS23" s="408"/>
      <c r="BT23" s="408"/>
      <c r="BU23" s="409"/>
      <c r="BV23" s="407">
        <v>4705007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110</v>
      </c>
      <c r="AI24" s="459"/>
      <c r="AJ24" s="459"/>
      <c r="AK24" s="459"/>
      <c r="AL24" s="501"/>
      <c r="AM24" s="458">
        <v>354200</v>
      </c>
      <c r="AN24" s="459"/>
      <c r="AO24" s="459"/>
      <c r="AP24" s="459"/>
      <c r="AQ24" s="459"/>
      <c r="AR24" s="501"/>
      <c r="AS24" s="458">
        <v>3220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3393733</v>
      </c>
      <c r="BO24" s="408"/>
      <c r="BP24" s="408"/>
      <c r="BQ24" s="408"/>
      <c r="BR24" s="408"/>
      <c r="BS24" s="408"/>
      <c r="BT24" s="408"/>
      <c r="BU24" s="409"/>
      <c r="BV24" s="407">
        <v>3462353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606968</v>
      </c>
      <c r="BO25" s="371"/>
      <c r="BP25" s="371"/>
      <c r="BQ25" s="371"/>
      <c r="BR25" s="371"/>
      <c r="BS25" s="371"/>
      <c r="BT25" s="371"/>
      <c r="BU25" s="372"/>
      <c r="BV25" s="370">
        <v>147623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1039877</v>
      </c>
      <c r="BO28" s="371"/>
      <c r="BP28" s="371"/>
      <c r="BQ28" s="371"/>
      <c r="BR28" s="371"/>
      <c r="BS28" s="371"/>
      <c r="BT28" s="371"/>
      <c r="BU28" s="372"/>
      <c r="BV28" s="370">
        <v>1058381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9</v>
      </c>
      <c r="M29" s="459"/>
      <c r="N29" s="459"/>
      <c r="O29" s="459"/>
      <c r="P29" s="501"/>
      <c r="Q29" s="458">
        <v>2050</v>
      </c>
      <c r="R29" s="459"/>
      <c r="S29" s="459"/>
      <c r="T29" s="459"/>
      <c r="U29" s="459"/>
      <c r="V29" s="501"/>
      <c r="W29" s="556"/>
      <c r="X29" s="557"/>
      <c r="Y29" s="558"/>
      <c r="Z29" s="457" t="s">
        <v>178</v>
      </c>
      <c r="AA29" s="437"/>
      <c r="AB29" s="437"/>
      <c r="AC29" s="437"/>
      <c r="AD29" s="437"/>
      <c r="AE29" s="437"/>
      <c r="AF29" s="437"/>
      <c r="AG29" s="438"/>
      <c r="AH29" s="458">
        <v>111</v>
      </c>
      <c r="AI29" s="459"/>
      <c r="AJ29" s="459"/>
      <c r="AK29" s="459"/>
      <c r="AL29" s="501"/>
      <c r="AM29" s="458">
        <v>357003</v>
      </c>
      <c r="AN29" s="459"/>
      <c r="AO29" s="459"/>
      <c r="AP29" s="459"/>
      <c r="AQ29" s="459"/>
      <c r="AR29" s="501"/>
      <c r="AS29" s="458">
        <v>3216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265788</v>
      </c>
      <c r="BO29" s="408"/>
      <c r="BP29" s="408"/>
      <c r="BQ29" s="408"/>
      <c r="BR29" s="408"/>
      <c r="BS29" s="408"/>
      <c r="BT29" s="408"/>
      <c r="BU29" s="409"/>
      <c r="BV29" s="407">
        <v>268214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95.8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1255740</v>
      </c>
      <c r="BO30" s="530"/>
      <c r="BP30" s="530"/>
      <c r="BQ30" s="530"/>
      <c r="BR30" s="530"/>
      <c r="BS30" s="530"/>
      <c r="BT30" s="530"/>
      <c r="BU30" s="531"/>
      <c r="BV30" s="529">
        <v>1256466</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日高中部消防組合（一般会計）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国民健康保険診療所事業特別会計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日高中部衛生施設組合（一般会計）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介護サービス特別会計事業勘定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日高中部広域連合（一般会計）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t="str">
        <f>IF('各会計、関係団体の財政状況及び健全化判断比率'!B31="","",'各会計、関係団体の財政状況及び健全化判断比率'!B31)</f>
        <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日高中部広域連合（介護保険特別会計）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uIqhtTToIj+/v8KormIUO/VX36s1YNpFmAGXYDe0FbyTBIf9eqVmW1XE3UOOFWBuGVBvpNDMQY+Ca3FdvJIQ==" saltValue="dv8DH9oWxSovFYW19LoF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2.5099999999999998</v>
      </c>
      <c r="G34" s="33">
        <v>3.22</v>
      </c>
      <c r="H34" s="33">
        <v>2.87</v>
      </c>
      <c r="I34" s="33">
        <v>3.78</v>
      </c>
      <c r="J34" s="34">
        <v>3.48</v>
      </c>
      <c r="K34" s="22"/>
      <c r="L34" s="22"/>
      <c r="M34" s="22"/>
      <c r="N34" s="22"/>
      <c r="O34" s="22"/>
      <c r="P34" s="22"/>
    </row>
    <row r="35" spans="1:16" ht="39" customHeight="1" x14ac:dyDescent="0.15">
      <c r="A35" s="22"/>
      <c r="B35" s="35"/>
      <c r="C35" s="1145" t="s">
        <v>534</v>
      </c>
      <c r="D35" s="1146"/>
      <c r="E35" s="1147"/>
      <c r="F35" s="36">
        <v>0.25</v>
      </c>
      <c r="G35" s="37">
        <v>0.16</v>
      </c>
      <c r="H35" s="37">
        <v>0.15</v>
      </c>
      <c r="I35" s="37">
        <v>0.23</v>
      </c>
      <c r="J35" s="38">
        <v>0.34</v>
      </c>
      <c r="K35" s="22"/>
      <c r="L35" s="22"/>
      <c r="M35" s="22"/>
      <c r="N35" s="22"/>
      <c r="O35" s="22"/>
      <c r="P35" s="22"/>
    </row>
    <row r="36" spans="1:16" ht="39" customHeight="1" x14ac:dyDescent="0.15">
      <c r="A36" s="22"/>
      <c r="B36" s="35"/>
      <c r="C36" s="1145" t="s">
        <v>535</v>
      </c>
      <c r="D36" s="1146"/>
      <c r="E36" s="1147"/>
      <c r="F36" s="36">
        <v>0.16</v>
      </c>
      <c r="G36" s="37">
        <v>0.16</v>
      </c>
      <c r="H36" s="37">
        <v>0.09</v>
      </c>
      <c r="I36" s="37">
        <v>0.04</v>
      </c>
      <c r="J36" s="38">
        <v>0.08</v>
      </c>
      <c r="K36" s="22"/>
      <c r="L36" s="22"/>
      <c r="M36" s="22"/>
      <c r="N36" s="22"/>
      <c r="O36" s="22"/>
      <c r="P36" s="22"/>
    </row>
    <row r="37" spans="1:16" ht="39" customHeight="1" x14ac:dyDescent="0.15">
      <c r="A37" s="22"/>
      <c r="B37" s="35"/>
      <c r="C37" s="1145" t="s">
        <v>536</v>
      </c>
      <c r="D37" s="1146"/>
      <c r="E37" s="1147"/>
      <c r="F37" s="36" t="s">
        <v>487</v>
      </c>
      <c r="G37" s="37" t="s">
        <v>487</v>
      </c>
      <c r="H37" s="37" t="s">
        <v>487</v>
      </c>
      <c r="I37" s="37" t="s">
        <v>487</v>
      </c>
      <c r="J37" s="38">
        <v>7.0000000000000007E-2</v>
      </c>
      <c r="K37" s="22"/>
      <c r="L37" s="22"/>
      <c r="M37" s="22"/>
      <c r="N37" s="22"/>
      <c r="O37" s="22"/>
      <c r="P37" s="22"/>
    </row>
    <row r="38" spans="1:16" ht="39" customHeight="1" x14ac:dyDescent="0.15">
      <c r="A38" s="22"/>
      <c r="B38" s="35"/>
      <c r="C38" s="1145" t="s">
        <v>537</v>
      </c>
      <c r="D38" s="1146"/>
      <c r="E38" s="1147"/>
      <c r="F38" s="36" t="s">
        <v>487</v>
      </c>
      <c r="G38" s="37" t="s">
        <v>487</v>
      </c>
      <c r="H38" s="37" t="s">
        <v>487</v>
      </c>
      <c r="I38" s="37" t="s">
        <v>487</v>
      </c>
      <c r="J38" s="38">
        <v>0.01</v>
      </c>
      <c r="K38" s="22"/>
      <c r="L38" s="22"/>
      <c r="M38" s="22"/>
      <c r="N38" s="22"/>
      <c r="O38" s="22"/>
      <c r="P38" s="22"/>
    </row>
    <row r="39" spans="1:16" ht="39" customHeight="1" x14ac:dyDescent="0.15">
      <c r="A39" s="22"/>
      <c r="B39" s="35"/>
      <c r="C39" s="1145" t="s">
        <v>538</v>
      </c>
      <c r="D39" s="1146"/>
      <c r="E39" s="1147"/>
      <c r="F39" s="36">
        <v>0.78</v>
      </c>
      <c r="G39" s="37">
        <v>1.22</v>
      </c>
      <c r="H39" s="37">
        <v>1.08</v>
      </c>
      <c r="I39" s="37">
        <v>0.31</v>
      </c>
      <c r="J39" s="38">
        <v>0</v>
      </c>
      <c r="K39" s="22"/>
      <c r="L39" s="22"/>
      <c r="M39" s="22"/>
      <c r="N39" s="22"/>
      <c r="O39" s="22"/>
      <c r="P39" s="22"/>
    </row>
    <row r="40" spans="1:16" ht="39" customHeight="1" x14ac:dyDescent="0.15">
      <c r="A40" s="22"/>
      <c r="B40" s="35"/>
      <c r="C40" s="1145" t="s">
        <v>539</v>
      </c>
      <c r="D40" s="1146"/>
      <c r="E40" s="1147"/>
      <c r="F40" s="36">
        <v>0</v>
      </c>
      <c r="G40" s="37">
        <v>0</v>
      </c>
      <c r="H40" s="37">
        <v>0.01</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0.28000000000000003</v>
      </c>
      <c r="G43" s="42">
        <v>0.35</v>
      </c>
      <c r="H43" s="42">
        <v>0.11</v>
      </c>
      <c r="I43" s="42">
        <v>0.18</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07FtwKRDwMhnwz2qxjuGZFvgwyMNU6ZfMN26Jwt9jmxn4ExJPdEGBC+UR/4l3mJzTTMrnPnyfza7ECbwBYlFg==" saltValue="SqMyg+GsN927hHTGKYmb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7" zoomScaleSheetLayoutView="55" workbookViewId="0">
      <selection activeCell="Q1" sqref="Q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760</v>
      </c>
      <c r="L45" s="60">
        <v>768</v>
      </c>
      <c r="M45" s="60">
        <v>740</v>
      </c>
      <c r="N45" s="60">
        <v>683</v>
      </c>
      <c r="O45" s="61">
        <v>691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123</v>
      </c>
      <c r="L48" s="64">
        <v>133</v>
      </c>
      <c r="M48" s="64">
        <v>133</v>
      </c>
      <c r="N48" s="64">
        <v>131</v>
      </c>
      <c r="O48" s="65">
        <v>146</v>
      </c>
      <c r="P48" s="48"/>
      <c r="Q48" s="48"/>
      <c r="R48" s="48"/>
      <c r="S48" s="48"/>
      <c r="T48" s="48"/>
      <c r="U48" s="48"/>
    </row>
    <row r="49" spans="1:21" ht="30.75" customHeight="1" x14ac:dyDescent="0.15">
      <c r="A49" s="48"/>
      <c r="B49" s="1155"/>
      <c r="C49" s="1156"/>
      <c r="D49" s="62"/>
      <c r="E49" s="1161" t="s">
        <v>14</v>
      </c>
      <c r="F49" s="1161"/>
      <c r="G49" s="1161"/>
      <c r="H49" s="1161"/>
      <c r="I49" s="1161"/>
      <c r="J49" s="1162"/>
      <c r="K49" s="63">
        <v>8</v>
      </c>
      <c r="L49" s="64">
        <v>6</v>
      </c>
      <c r="M49" s="64">
        <v>5</v>
      </c>
      <c r="N49" s="64">
        <v>3</v>
      </c>
      <c r="O49" s="65">
        <v>1</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677</v>
      </c>
      <c r="L52" s="64">
        <v>663</v>
      </c>
      <c r="M52" s="64">
        <v>615</v>
      </c>
      <c r="N52" s="64">
        <v>569</v>
      </c>
      <c r="O52" s="65">
        <v>576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215</v>
      </c>
      <c r="L53" s="69">
        <v>245</v>
      </c>
      <c r="M53" s="69">
        <v>264</v>
      </c>
      <c r="N53" s="69">
        <v>249</v>
      </c>
      <c r="O53" s="70">
        <v>263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PJeblRvINFjgcD6yOwdp/AiKwcB/5gj6canEVz0MVh45RpE2gZW1QBxCITsB0Et9iP0uQ7YtFSNfRaPUswXOg==" saltValue="TdlzPQOq0QDtMZq20ibc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6032</v>
      </c>
      <c r="J41" s="344">
        <v>5755</v>
      </c>
      <c r="K41" s="344">
        <v>5407</v>
      </c>
      <c r="L41" s="344">
        <v>5053</v>
      </c>
      <c r="M41" s="345">
        <v>4767</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1091</v>
      </c>
      <c r="J43" s="347">
        <v>1012</v>
      </c>
      <c r="K43" s="347">
        <v>938</v>
      </c>
      <c r="L43" s="347">
        <v>864</v>
      </c>
      <c r="M43" s="348">
        <v>791</v>
      </c>
    </row>
    <row r="44" spans="2:13" ht="27.75" customHeight="1" x14ac:dyDescent="0.15">
      <c r="B44" s="1186"/>
      <c r="C44" s="1187"/>
      <c r="D44" s="106"/>
      <c r="E44" s="1192" t="s">
        <v>34</v>
      </c>
      <c r="F44" s="1192"/>
      <c r="G44" s="1192"/>
      <c r="H44" s="1193"/>
      <c r="I44" s="346">
        <v>17</v>
      </c>
      <c r="J44" s="347">
        <v>11</v>
      </c>
      <c r="K44" s="347">
        <v>6</v>
      </c>
      <c r="L44" s="347">
        <v>4</v>
      </c>
      <c r="M44" s="348">
        <v>3</v>
      </c>
    </row>
    <row r="45" spans="2:13" ht="27.75" customHeight="1" x14ac:dyDescent="0.15">
      <c r="B45" s="1186"/>
      <c r="C45" s="1187"/>
      <c r="D45" s="106"/>
      <c r="E45" s="1192" t="s">
        <v>35</v>
      </c>
      <c r="F45" s="1192"/>
      <c r="G45" s="1192"/>
      <c r="H45" s="1193"/>
      <c r="I45" s="346">
        <v>237</v>
      </c>
      <c r="J45" s="347">
        <v>220</v>
      </c>
      <c r="K45" s="347">
        <v>221</v>
      </c>
      <c r="L45" s="347">
        <v>260</v>
      </c>
      <c r="M45" s="348">
        <v>343</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1797</v>
      </c>
      <c r="J50" s="347">
        <v>2089</v>
      </c>
      <c r="K50" s="347">
        <v>2390</v>
      </c>
      <c r="L50" s="347">
        <v>2583</v>
      </c>
      <c r="M50" s="348">
        <v>2561</v>
      </c>
    </row>
    <row r="51" spans="2:13" ht="27.75" customHeight="1" x14ac:dyDescent="0.15">
      <c r="B51" s="1186"/>
      <c r="C51" s="1187"/>
      <c r="D51" s="106"/>
      <c r="E51" s="1192" t="s">
        <v>42</v>
      </c>
      <c r="F51" s="1192"/>
      <c r="G51" s="1192"/>
      <c r="H51" s="1193"/>
      <c r="I51" s="346">
        <v>398</v>
      </c>
      <c r="J51" s="347">
        <v>360</v>
      </c>
      <c r="K51" s="347">
        <v>320</v>
      </c>
      <c r="L51" s="347">
        <v>279</v>
      </c>
      <c r="M51" s="348">
        <v>239</v>
      </c>
    </row>
    <row r="52" spans="2:13" ht="27.75" customHeight="1" x14ac:dyDescent="0.15">
      <c r="B52" s="1188"/>
      <c r="C52" s="1189"/>
      <c r="D52" s="106"/>
      <c r="E52" s="1192" t="s">
        <v>43</v>
      </c>
      <c r="F52" s="1192"/>
      <c r="G52" s="1192"/>
      <c r="H52" s="1193"/>
      <c r="I52" s="346">
        <v>4983</v>
      </c>
      <c r="J52" s="347">
        <v>4841</v>
      </c>
      <c r="K52" s="347">
        <v>4584</v>
      </c>
      <c r="L52" s="347">
        <v>4340</v>
      </c>
      <c r="M52" s="348">
        <v>4277</v>
      </c>
    </row>
    <row r="53" spans="2:13" ht="27.75" customHeight="1" thickBot="1" x14ac:dyDescent="0.2">
      <c r="B53" s="1199" t="s">
        <v>19</v>
      </c>
      <c r="C53" s="1200"/>
      <c r="D53" s="110"/>
      <c r="E53" s="1201" t="s">
        <v>44</v>
      </c>
      <c r="F53" s="1201"/>
      <c r="G53" s="1201"/>
      <c r="H53" s="1202"/>
      <c r="I53" s="349">
        <v>198</v>
      </c>
      <c r="J53" s="350">
        <v>-292</v>
      </c>
      <c r="K53" s="350">
        <v>-722</v>
      </c>
      <c r="L53" s="350">
        <v>-1022</v>
      </c>
      <c r="M53" s="351">
        <v>-1174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Klb2GAAr4WYwUqFo2FLWR+7VPqi2zbWgQpQk53KxngB0FUFblr6O1VKIpXnUUuqfe2jBVvQUhqJbNus5+Dg==" saltValue="NmCTUrIxT5seCQ62zrsV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1" zoomScale="70" zoomScaleNormal="70" zoomScaleSheetLayoutView="100" workbookViewId="0">
      <selection activeCell="H53" sqref="H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864</v>
      </c>
      <c r="G55" s="352">
        <v>1058</v>
      </c>
      <c r="H55" s="353">
        <v>1040</v>
      </c>
    </row>
    <row r="56" spans="2:8" ht="52.5" customHeight="1" x14ac:dyDescent="0.15">
      <c r="B56" s="122"/>
      <c r="C56" s="1213" t="s">
        <v>47</v>
      </c>
      <c r="D56" s="1213"/>
      <c r="E56" s="1214"/>
      <c r="F56" s="354">
        <v>275</v>
      </c>
      <c r="G56" s="354">
        <v>268</v>
      </c>
      <c r="H56" s="355">
        <v>266</v>
      </c>
    </row>
    <row r="57" spans="2:8" ht="53.25" customHeight="1" x14ac:dyDescent="0.15">
      <c r="B57" s="122"/>
      <c r="C57" s="1215" t="s">
        <v>48</v>
      </c>
      <c r="D57" s="1215"/>
      <c r="E57" s="1216"/>
      <c r="F57" s="356">
        <v>1251</v>
      </c>
      <c r="G57" s="356">
        <v>1256</v>
      </c>
      <c r="H57" s="357">
        <v>1256</v>
      </c>
    </row>
    <row r="58" spans="2:8" ht="45.75" customHeight="1" x14ac:dyDescent="0.15">
      <c r="B58" s="123"/>
      <c r="C58" s="1203" t="s">
        <v>547</v>
      </c>
      <c r="D58" s="1204"/>
      <c r="E58" s="1205"/>
      <c r="F58" s="358">
        <v>880</v>
      </c>
      <c r="G58" s="358">
        <v>860</v>
      </c>
      <c r="H58" s="359">
        <v>830</v>
      </c>
    </row>
    <row r="59" spans="2:8" ht="45.75" customHeight="1" x14ac:dyDescent="0.15">
      <c r="B59" s="123"/>
      <c r="C59" s="1203" t="s">
        <v>548</v>
      </c>
      <c r="D59" s="1204"/>
      <c r="E59" s="1205"/>
      <c r="F59" s="358">
        <v>352</v>
      </c>
      <c r="G59" s="358">
        <v>358</v>
      </c>
      <c r="H59" s="359">
        <v>364</v>
      </c>
    </row>
    <row r="60" spans="2:8" ht="45.75" customHeight="1" x14ac:dyDescent="0.15">
      <c r="B60" s="123"/>
      <c r="C60" s="1203" t="s">
        <v>549</v>
      </c>
      <c r="D60" s="1204"/>
      <c r="E60" s="1205"/>
      <c r="F60" s="358">
        <v>19</v>
      </c>
      <c r="G60" s="358">
        <v>38</v>
      </c>
      <c r="H60" s="359">
        <v>62</v>
      </c>
    </row>
    <row r="61" spans="2:8" ht="45.75" customHeight="1" x14ac:dyDescent="0.15">
      <c r="B61" s="123"/>
      <c r="C61" s="1203" t="s">
        <v>550</v>
      </c>
      <c r="D61" s="1204"/>
      <c r="E61" s="1205"/>
      <c r="F61" s="358">
        <v>0</v>
      </c>
      <c r="G61" s="358">
        <v>0</v>
      </c>
      <c r="H61" s="359">
        <v>0</v>
      </c>
    </row>
    <row r="62" spans="2:8" ht="45.75" customHeight="1" thickBot="1" x14ac:dyDescent="0.2">
      <c r="B62" s="124"/>
      <c r="C62" s="1206"/>
      <c r="D62" s="1207"/>
      <c r="E62" s="1208"/>
      <c r="F62" s="360"/>
      <c r="G62" s="360"/>
      <c r="H62" s="361"/>
    </row>
    <row r="63" spans="2:8" ht="52.5" customHeight="1" thickBot="1" x14ac:dyDescent="0.2">
      <c r="B63" s="125"/>
      <c r="C63" s="1209" t="s">
        <v>49</v>
      </c>
      <c r="D63" s="1209"/>
      <c r="E63" s="1210"/>
      <c r="F63" s="362">
        <v>2390</v>
      </c>
      <c r="G63" s="362">
        <v>2583</v>
      </c>
      <c r="H63" s="363">
        <v>2561</v>
      </c>
    </row>
    <row r="64" spans="2:8" x14ac:dyDescent="0.15"/>
  </sheetData>
  <sheetProtection algorithmName="SHA-512" hashValue="kLy7kywln8yMEnS2zd8zmZjqBofzWznhVGS6SyBjwYpRZFqlPuzmKLHLRyqtZKcn3C36YA2545Z10ju/FTHHCA==" saltValue="oCe04yPevG7oBKfcuJu/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282741</v>
      </c>
      <c r="E3" s="144"/>
      <c r="F3" s="145">
        <v>200194</v>
      </c>
      <c r="G3" s="146"/>
      <c r="H3" s="147"/>
    </row>
    <row r="4" spans="1:8" x14ac:dyDescent="0.15">
      <c r="A4" s="148"/>
      <c r="B4" s="149"/>
      <c r="C4" s="150"/>
      <c r="D4" s="151">
        <v>148618</v>
      </c>
      <c r="E4" s="152"/>
      <c r="F4" s="153">
        <v>106422</v>
      </c>
      <c r="G4" s="154"/>
      <c r="H4" s="155"/>
    </row>
    <row r="5" spans="1:8" x14ac:dyDescent="0.15">
      <c r="A5" s="136" t="s">
        <v>520</v>
      </c>
      <c r="B5" s="141"/>
      <c r="C5" s="142"/>
      <c r="D5" s="143">
        <v>104394</v>
      </c>
      <c r="E5" s="144"/>
      <c r="F5" s="145">
        <v>196914</v>
      </c>
      <c r="G5" s="146"/>
      <c r="H5" s="147"/>
    </row>
    <row r="6" spans="1:8" x14ac:dyDescent="0.15">
      <c r="A6" s="148"/>
      <c r="B6" s="149"/>
      <c r="C6" s="150"/>
      <c r="D6" s="151">
        <v>59028</v>
      </c>
      <c r="E6" s="152"/>
      <c r="F6" s="153">
        <v>98966</v>
      </c>
      <c r="G6" s="154"/>
      <c r="H6" s="155"/>
    </row>
    <row r="7" spans="1:8" x14ac:dyDescent="0.15">
      <c r="A7" s="136" t="s">
        <v>521</v>
      </c>
      <c r="B7" s="141"/>
      <c r="C7" s="142"/>
      <c r="D7" s="143">
        <v>413613</v>
      </c>
      <c r="E7" s="144"/>
      <c r="F7" s="145">
        <v>204757</v>
      </c>
      <c r="G7" s="146"/>
      <c r="H7" s="147"/>
    </row>
    <row r="8" spans="1:8" x14ac:dyDescent="0.15">
      <c r="A8" s="148"/>
      <c r="B8" s="149"/>
      <c r="C8" s="150"/>
      <c r="D8" s="151">
        <v>37855</v>
      </c>
      <c r="E8" s="152"/>
      <c r="F8" s="153">
        <v>106071</v>
      </c>
      <c r="G8" s="154"/>
      <c r="H8" s="155"/>
    </row>
    <row r="9" spans="1:8" x14ac:dyDescent="0.15">
      <c r="A9" s="136" t="s">
        <v>522</v>
      </c>
      <c r="B9" s="141"/>
      <c r="C9" s="142"/>
      <c r="D9" s="143">
        <v>72023</v>
      </c>
      <c r="E9" s="144"/>
      <c r="F9" s="145">
        <v>194971</v>
      </c>
      <c r="G9" s="146"/>
      <c r="H9" s="147"/>
    </row>
    <row r="10" spans="1:8" x14ac:dyDescent="0.15">
      <c r="A10" s="148"/>
      <c r="B10" s="149"/>
      <c r="C10" s="150"/>
      <c r="D10" s="151">
        <v>37571</v>
      </c>
      <c r="E10" s="152"/>
      <c r="F10" s="153">
        <v>105966</v>
      </c>
      <c r="G10" s="154"/>
      <c r="H10" s="155"/>
    </row>
    <row r="11" spans="1:8" x14ac:dyDescent="0.15">
      <c r="A11" s="136" t="s">
        <v>523</v>
      </c>
      <c r="B11" s="141"/>
      <c r="C11" s="142"/>
      <c r="D11" s="143">
        <v>148610</v>
      </c>
      <c r="E11" s="144"/>
      <c r="F11" s="145">
        <v>224172</v>
      </c>
      <c r="G11" s="146"/>
      <c r="H11" s="147"/>
    </row>
    <row r="12" spans="1:8" x14ac:dyDescent="0.15">
      <c r="A12" s="148"/>
      <c r="B12" s="149"/>
      <c r="C12" s="156"/>
      <c r="D12" s="151">
        <v>93913</v>
      </c>
      <c r="E12" s="152"/>
      <c r="F12" s="153">
        <v>117611</v>
      </c>
      <c r="G12" s="154"/>
      <c r="H12" s="155"/>
    </row>
    <row r="13" spans="1:8" x14ac:dyDescent="0.15">
      <c r="A13" s="136"/>
      <c r="B13" s="141"/>
      <c r="C13" s="157"/>
      <c r="D13" s="158">
        <v>204276</v>
      </c>
      <c r="E13" s="159"/>
      <c r="F13" s="160">
        <v>204202</v>
      </c>
      <c r="G13" s="161"/>
      <c r="H13" s="147"/>
    </row>
    <row r="14" spans="1:8" x14ac:dyDescent="0.15">
      <c r="A14" s="148"/>
      <c r="B14" s="149"/>
      <c r="C14" s="150"/>
      <c r="D14" s="151">
        <v>75397</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2.52</v>
      </c>
      <c r="C19" s="162">
        <f>ROUND(VALUE(SUBSTITUTE(実質収支比率等に係る経年分析!G$48,"▲","-")),2)</f>
        <v>3.23</v>
      </c>
      <c r="D19" s="162">
        <f>ROUND(VALUE(SUBSTITUTE(実質収支比率等に係る経年分析!H$48,"▲","-")),2)</f>
        <v>2.88</v>
      </c>
      <c r="E19" s="162">
        <f>ROUND(VALUE(SUBSTITUTE(実質収支比率等に係る経年分析!I$48,"▲","-")),2)</f>
        <v>3.78</v>
      </c>
      <c r="F19" s="162">
        <f>ROUND(VALUE(SUBSTITUTE(実質収支比率等に係る経年分析!J$48,"▲","-")),2)</f>
        <v>3.48</v>
      </c>
    </row>
    <row r="20" spans="1:11" x14ac:dyDescent="0.15">
      <c r="A20" s="162" t="s">
        <v>53</v>
      </c>
      <c r="B20" s="162">
        <f>ROUND(VALUE(SUBSTITUTE(実質収支比率等に係る経年分析!F$47,"▲","-")),2)</f>
        <v>15.94</v>
      </c>
      <c r="C20" s="162">
        <f>ROUND(VALUE(SUBSTITUTE(実質収支比率等に係る経年分析!G$47,"▲","-")),2)</f>
        <v>17.7</v>
      </c>
      <c r="D20" s="162">
        <f>ROUND(VALUE(SUBSTITUTE(実質収支比率等に係る経年分析!H$47,"▲","-")),2)</f>
        <v>24.02</v>
      </c>
      <c r="E20" s="162">
        <f>ROUND(VALUE(SUBSTITUTE(実質収支比率等に係る経年分析!I$47,"▲","-")),2)</f>
        <v>29.58</v>
      </c>
      <c r="F20" s="162">
        <f>ROUND(VALUE(SUBSTITUTE(実質収支比率等に係る経年分析!J$47,"▲","-")),2)</f>
        <v>28.7</v>
      </c>
    </row>
    <row r="21" spans="1:11" x14ac:dyDescent="0.15">
      <c r="A21" s="162" t="s">
        <v>54</v>
      </c>
      <c r="B21" s="162">
        <f>IF(ISNUMBER(VALUE(SUBSTITUTE(実質収支比率等に係る経年分析!F$49,"▲","-"))),ROUND(VALUE(SUBSTITUTE(実質収支比率等に係る経年分析!F$49,"▲","-")),2),NA())</f>
        <v>-0.01</v>
      </c>
      <c r="C21" s="162">
        <f>IF(ISNUMBER(VALUE(SUBSTITUTE(実質収支比率等に係る経年分析!G$49,"▲","-"))),ROUND(VALUE(SUBSTITUTE(実質収支比率等に係る経年分析!G$49,"▲","-")),2),NA())</f>
        <v>3.75</v>
      </c>
      <c r="D21" s="162">
        <f>IF(ISNUMBER(VALUE(SUBSTITUTE(実質収支比率等に係る経年分析!H$49,"▲","-"))),ROUND(VALUE(SUBSTITUTE(実質収支比率等に係る経年分析!H$49,"▲","-")),2),NA())</f>
        <v>5.28</v>
      </c>
      <c r="E21" s="162">
        <f>IF(ISNUMBER(VALUE(SUBSTITUTE(実質収支比率等に係る経年分析!I$49,"▲","-"))),ROUND(VALUE(SUBSTITUTE(実質収支比率等に係る経年分析!I$49,"▲","-")),2),NA())</f>
        <v>6.32</v>
      </c>
      <c r="F21" s="162">
        <f>IF(ISNUMBER(VALUE(SUBSTITUTE(実質収支比率等に係る経年分析!J$49,"▲","-"))),ROUND(VALUE(SUBSTITUTE(実質収支比率等に係る経年分析!J$49,"▲","-")),2),NA())</f>
        <v>-0.77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0.28000000000000003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国民健康保険診療所事業特別会計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7.0000000000000007E-2</v>
      </c>
    </row>
    <row r="34" spans="1:16" x14ac:dyDescent="0.15">
      <c r="A34" s="163" t="str">
        <f>IF(連結実質赤字比率に係る赤字・黒字の構成分析!C$36="",NA(),連結実質赤字比率に係る赤字・黒字の構成分析!C$36)</f>
        <v>国民健康保険特別会計事業勘定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0.08</v>
      </c>
    </row>
    <row r="35" spans="1:16" x14ac:dyDescent="0.15">
      <c r="A35" s="163" t="str">
        <f>IF(連結実質赤字比率に係る赤字・黒字の構成分析!C$35="",NA(),連結実質赤字比率に係る赤字・黒字の構成分析!C$35)</f>
        <v>介護サービス特別会計事業勘定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0.23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0.34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2.5099999999999998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2.87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3.48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677</v>
      </c>
      <c r="E42" s="164"/>
      <c r="F42" s="164"/>
      <c r="G42" s="164">
        <f>'実質公債費比率（分子）の構造'!L$52</f>
        <v>663</v>
      </c>
      <c r="H42" s="164"/>
      <c r="I42" s="164"/>
      <c r="J42" s="164">
        <f>'実質公債費比率（分子）の構造'!M$52</f>
        <v>615</v>
      </c>
      <c r="K42" s="164"/>
      <c r="L42" s="164"/>
      <c r="M42" s="164">
        <f>'実質公債費比率（分子）の構造'!N$52</f>
        <v>569</v>
      </c>
      <c r="N42" s="164"/>
      <c r="O42" s="164"/>
      <c r="P42" s="164">
        <f>'実質公債費比率（分子）の構造'!O$52</f>
        <v>576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8</v>
      </c>
      <c r="C45" s="164"/>
      <c r="D45" s="164"/>
      <c r="E45" s="164">
        <f>'実質公債費比率（分子）の構造'!L$49</f>
        <v>6</v>
      </c>
      <c r="F45" s="164"/>
      <c r="G45" s="164"/>
      <c r="H45" s="164">
        <f>'実質公債費比率（分子）の構造'!M$49</f>
        <v>5</v>
      </c>
      <c r="I45" s="164"/>
      <c r="J45" s="164"/>
      <c r="K45" s="164">
        <f>'実質公債費比率（分子）の構造'!N$49</f>
        <v>3</v>
      </c>
      <c r="L45" s="164"/>
      <c r="M45" s="164"/>
      <c r="N45" s="164">
        <f>'実質公債費比率（分子）の構造'!O$49</f>
        <v>1</v>
      </c>
      <c r="O45" s="164"/>
      <c r="P45" s="164"/>
    </row>
    <row r="46" spans="1:16" x14ac:dyDescent="0.15">
      <c r="A46" s="164" t="s">
        <v>64</v>
      </c>
      <c r="B46" s="164">
        <f>'実質公債費比率（分子）の構造'!K$48</f>
        <v>123</v>
      </c>
      <c r="C46" s="164"/>
      <c r="D46" s="164"/>
      <c r="E46" s="164">
        <f>'実質公債費比率（分子）の構造'!L$48</f>
        <v>133</v>
      </c>
      <c r="F46" s="164"/>
      <c r="G46" s="164"/>
      <c r="H46" s="164">
        <f>'実質公債費比率（分子）の構造'!M$48</f>
        <v>133</v>
      </c>
      <c r="I46" s="164"/>
      <c r="J46" s="164"/>
      <c r="K46" s="164">
        <f>'実質公債費比率（分子）の構造'!N$48</f>
        <v>131</v>
      </c>
      <c r="L46" s="164"/>
      <c r="M46" s="164"/>
      <c r="N46" s="164">
        <f>'実質公債費比率（分子）の構造'!O$48</f>
        <v>146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760</v>
      </c>
      <c r="C49" s="164"/>
      <c r="D49" s="164"/>
      <c r="E49" s="164">
        <f>'実質公債費比率（分子）の構造'!L$45</f>
        <v>768</v>
      </c>
      <c r="F49" s="164"/>
      <c r="G49" s="164"/>
      <c r="H49" s="164">
        <f>'実質公債費比率（分子）の構造'!M$45</f>
        <v>740</v>
      </c>
      <c r="I49" s="164"/>
      <c r="J49" s="164"/>
      <c r="K49" s="164">
        <f>'実質公債費比率（分子）の構造'!N$45</f>
        <v>683</v>
      </c>
      <c r="L49" s="164"/>
      <c r="M49" s="164"/>
      <c r="N49" s="164">
        <f>'実質公債費比率（分子）の構造'!O$45</f>
        <v>691</v>
      </c>
      <c r="O49" s="164"/>
      <c r="P49" s="164"/>
    </row>
    <row r="50" spans="1:16" x14ac:dyDescent="0.15">
      <c r="A50" s="164" t="s">
        <v>67</v>
      </c>
      <c r="B50" s="164" t="e">
        <f>NA()</f>
        <v>#N/A</v>
      </c>
      <c r="C50" s="164">
        <f>IF(ISNUMBER('実質公債費比率（分子）の構造'!K$53),'実質公債費比率（分子）の構造'!K$53,NA())</f>
        <v>215</v>
      </c>
      <c r="D50" s="164" t="e">
        <f>NA()</f>
        <v>#N/A</v>
      </c>
      <c r="E50" s="164" t="e">
        <f>NA()</f>
        <v>#N/A</v>
      </c>
      <c r="F50" s="164">
        <f>IF(ISNUMBER('実質公債費比率（分子）の構造'!L$53),'実質公債費比率（分子）の構造'!L$53,NA())</f>
        <v>245</v>
      </c>
      <c r="G50" s="164" t="e">
        <f>NA()</f>
        <v>#N/A</v>
      </c>
      <c r="H50" s="164" t="e">
        <f>NA()</f>
        <v>#N/A</v>
      </c>
      <c r="I50" s="164">
        <f>IF(ISNUMBER('実質公債費比率（分子）の構造'!M$53),'実質公債費比率（分子）の構造'!M$53,NA())</f>
        <v>264</v>
      </c>
      <c r="J50" s="164" t="e">
        <f>NA()</f>
        <v>#N/A</v>
      </c>
      <c r="K50" s="164" t="e">
        <f>NA()</f>
        <v>#N/A</v>
      </c>
      <c r="L50" s="164">
        <f>IF(ISNUMBER('実質公債費比率（分子）の構造'!N$53),'実質公債費比率（分子）の構造'!N$53,NA())</f>
        <v>249</v>
      </c>
      <c r="M50" s="164" t="e">
        <f>NA()</f>
        <v>#N/A</v>
      </c>
      <c r="N50" s="164" t="e">
        <f>NA()</f>
        <v>#N/A</v>
      </c>
      <c r="O50" s="164">
        <f>IF(ISNUMBER('実質公債費比率（分子）の構造'!O$53),'実質公債費比率（分子）の構造'!O$53,NA())</f>
        <v>263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4983</v>
      </c>
      <c r="E56" s="163"/>
      <c r="F56" s="163"/>
      <c r="G56" s="163">
        <f>'将来負担比率（分子）の構造'!J$52</f>
        <v>4841</v>
      </c>
      <c r="H56" s="163"/>
      <c r="I56" s="163"/>
      <c r="J56" s="163">
        <f>'将来負担比率（分子）の構造'!K$52</f>
        <v>4584</v>
      </c>
      <c r="K56" s="163"/>
      <c r="L56" s="163"/>
      <c r="M56" s="163">
        <f>'将来負担比率（分子）の構造'!L$52</f>
        <v>4340</v>
      </c>
      <c r="N56" s="163"/>
      <c r="O56" s="163"/>
      <c r="P56" s="163">
        <f>'将来負担比率（分子）の構造'!M$52</f>
        <v>4277</v>
      </c>
    </row>
    <row r="57" spans="1:16" x14ac:dyDescent="0.15">
      <c r="A57" s="163" t="s">
        <v>42</v>
      </c>
      <c r="B57" s="163"/>
      <c r="C57" s="163"/>
      <c r="D57" s="163">
        <f>'将来負担比率（分子）の構造'!I$51</f>
        <v>398</v>
      </c>
      <c r="E57" s="163"/>
      <c r="F57" s="163"/>
      <c r="G57" s="163">
        <f>'将来負担比率（分子）の構造'!J$51</f>
        <v>360</v>
      </c>
      <c r="H57" s="163"/>
      <c r="I57" s="163"/>
      <c r="J57" s="163">
        <f>'将来負担比率（分子）の構造'!K$51</f>
        <v>320</v>
      </c>
      <c r="K57" s="163"/>
      <c r="L57" s="163"/>
      <c r="M57" s="163">
        <f>'将来負担比率（分子）の構造'!L$51</f>
        <v>279</v>
      </c>
      <c r="N57" s="163"/>
      <c r="O57" s="163"/>
      <c r="P57" s="163">
        <f>'将来負担比率（分子）の構造'!M$51</f>
        <v>239</v>
      </c>
    </row>
    <row r="58" spans="1:16" x14ac:dyDescent="0.15">
      <c r="A58" s="163" t="s">
        <v>41</v>
      </c>
      <c r="B58" s="163"/>
      <c r="C58" s="163"/>
      <c r="D58" s="163">
        <f>'将来負担比率（分子）の構造'!I$50</f>
        <v>1797</v>
      </c>
      <c r="E58" s="163"/>
      <c r="F58" s="163"/>
      <c r="G58" s="163">
        <f>'将来負担比率（分子）の構造'!J$50</f>
        <v>2089</v>
      </c>
      <c r="H58" s="163"/>
      <c r="I58" s="163"/>
      <c r="J58" s="163">
        <f>'将来負担比率（分子）の構造'!K$50</f>
        <v>2390</v>
      </c>
      <c r="K58" s="163"/>
      <c r="L58" s="163"/>
      <c r="M58" s="163">
        <f>'将来負担比率（分子）の構造'!L$50</f>
        <v>2583</v>
      </c>
      <c r="N58" s="163"/>
      <c r="O58" s="163"/>
      <c r="P58" s="163">
        <f>'将来負担比率（分子）の構造'!M$50</f>
        <v>2561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237</v>
      </c>
      <c r="C62" s="163"/>
      <c r="D62" s="163"/>
      <c r="E62" s="163">
        <f>'将来負担比率（分子）の構造'!J$45</f>
        <v>220</v>
      </c>
      <c r="F62" s="163"/>
      <c r="G62" s="163"/>
      <c r="H62" s="163">
        <f>'将来負担比率（分子）の構造'!K$45</f>
        <v>221</v>
      </c>
      <c r="I62" s="163"/>
      <c r="J62" s="163"/>
      <c r="K62" s="163">
        <f>'将来負担比率（分子）の構造'!L$45</f>
        <v>260</v>
      </c>
      <c r="L62" s="163"/>
      <c r="M62" s="163"/>
      <c r="N62" s="163">
        <f>'将来負担比率（分子）の構造'!M$45</f>
        <v>343</v>
      </c>
      <c r="O62" s="163"/>
      <c r="P62" s="163"/>
    </row>
    <row r="63" spans="1:16" x14ac:dyDescent="0.15">
      <c r="A63" s="163" t="s">
        <v>34</v>
      </c>
      <c r="B63" s="163">
        <f>'将来負担比率（分子）の構造'!I$44</f>
        <v>17</v>
      </c>
      <c r="C63" s="163"/>
      <c r="D63" s="163"/>
      <c r="E63" s="163">
        <f>'将来負担比率（分子）の構造'!J$44</f>
        <v>11</v>
      </c>
      <c r="F63" s="163"/>
      <c r="G63" s="163"/>
      <c r="H63" s="163">
        <f>'将来負担比率（分子）の構造'!K$44</f>
        <v>6</v>
      </c>
      <c r="I63" s="163"/>
      <c r="J63" s="163"/>
      <c r="K63" s="163">
        <f>'将来負担比率（分子）の構造'!L$44</f>
        <v>4</v>
      </c>
      <c r="L63" s="163"/>
      <c r="M63" s="163"/>
      <c r="N63" s="163">
        <f>'将来負担比率（分子）の構造'!M$44</f>
        <v>3</v>
      </c>
      <c r="O63" s="163"/>
      <c r="P63" s="163"/>
    </row>
    <row r="64" spans="1:16" x14ac:dyDescent="0.15">
      <c r="A64" s="163" t="s">
        <v>33</v>
      </c>
      <c r="B64" s="163">
        <f>'将来負担比率（分子）の構造'!I$43</f>
        <v>1091</v>
      </c>
      <c r="C64" s="163"/>
      <c r="D64" s="163"/>
      <c r="E64" s="163">
        <f>'将来負担比率（分子）の構造'!J$43</f>
        <v>1012</v>
      </c>
      <c r="F64" s="163"/>
      <c r="G64" s="163"/>
      <c r="H64" s="163">
        <f>'将来負担比率（分子）の構造'!K$43</f>
        <v>938</v>
      </c>
      <c r="I64" s="163"/>
      <c r="J64" s="163"/>
      <c r="K64" s="163">
        <f>'将来負担比率（分子）の構造'!L$43</f>
        <v>864</v>
      </c>
      <c r="L64" s="163"/>
      <c r="M64" s="163"/>
      <c r="N64" s="163">
        <f>'将来負担比率（分子）の構造'!M$43</f>
        <v>791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6032</v>
      </c>
      <c r="C66" s="163"/>
      <c r="D66" s="163"/>
      <c r="E66" s="163">
        <f>'将来負担比率（分子）の構造'!J$41</f>
        <v>5755</v>
      </c>
      <c r="F66" s="163"/>
      <c r="G66" s="163"/>
      <c r="H66" s="163">
        <f>'将来負担比率（分子）の構造'!K$41</f>
        <v>5407</v>
      </c>
      <c r="I66" s="163"/>
      <c r="J66" s="163"/>
      <c r="K66" s="163">
        <f>'将来負担比率（分子）の構造'!L$41</f>
        <v>5053</v>
      </c>
      <c r="L66" s="163"/>
      <c r="M66" s="163"/>
      <c r="N66" s="163">
        <f>'将来負担比率（分子）の構造'!M$41</f>
        <v>4767</v>
      </c>
      <c r="O66" s="163"/>
      <c r="P66" s="163"/>
    </row>
    <row r="67" spans="1:16" x14ac:dyDescent="0.15">
      <c r="A67" s="163" t="s">
        <v>71</v>
      </c>
      <c r="B67" s="163" t="e">
        <f>NA()</f>
        <v>#N/A</v>
      </c>
      <c r="C67" s="163">
        <f>IF(ISNUMBER('将来負担比率（分子）の構造'!I$53), IF('将来負担比率（分子）の構造'!I$53 &lt; 0, 0, '将来負担比率（分子）の構造'!I$53), NA())</f>
        <v>198</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864</v>
      </c>
      <c r="C72" s="167">
        <f>基金残高に係る経年分析!G55</f>
        <v>1058</v>
      </c>
      <c r="D72" s="167">
        <f>基金残高に係る経年分析!H55</f>
        <v>1040</v>
      </c>
    </row>
    <row r="73" spans="1:16" x14ac:dyDescent="0.15">
      <c r="A73" s="166" t="s">
        <v>74</v>
      </c>
      <c r="B73" s="167">
        <f>基金残高に係る経年分析!F56</f>
        <v>275</v>
      </c>
      <c r="C73" s="167">
        <f>基金残高に係る経年分析!G56</f>
        <v>268</v>
      </c>
      <c r="D73" s="167">
        <f>基金残高に係る経年分析!H56</f>
        <v>266</v>
      </c>
    </row>
    <row r="74" spans="1:16" x14ac:dyDescent="0.15">
      <c r="A74" s="166" t="s">
        <v>75</v>
      </c>
      <c r="B74" s="167">
        <f>基金残高に係る経年分析!F57</f>
        <v>1251</v>
      </c>
      <c r="C74" s="167">
        <f>基金残高に係る経年分析!G57</f>
        <v>1256</v>
      </c>
      <c r="D74" s="167">
        <f>基金残高に係る経年分析!H57</f>
        <v>1256</v>
      </c>
    </row>
  </sheetData>
  <sheetProtection algorithmName="SHA-512" hashValue="9cNgWzvqBgwuGbYjMR3BdPbA6sSpc/JMDR/sCvmNhizR0BEmr2Fkp7D54e+KwoMWStnjn39HVZSQ3k542fMmIA==" saltValue="u2T7Sz6/+Yt+oEFWLJV81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739078</v>
      </c>
      <c r="S5" s="613"/>
      <c r="T5" s="613"/>
      <c r="U5" s="613"/>
      <c r="V5" s="613"/>
      <c r="W5" s="613"/>
      <c r="X5" s="613"/>
      <c r="Y5" s="614"/>
      <c r="Z5" s="615">
        <v>11.6</v>
      </c>
      <c r="AA5" s="615"/>
      <c r="AB5" s="615"/>
      <c r="AC5" s="615"/>
      <c r="AD5" s="616">
        <v>739078</v>
      </c>
      <c r="AE5" s="616"/>
      <c r="AF5" s="616"/>
      <c r="AG5" s="616"/>
      <c r="AH5" s="616"/>
      <c r="AI5" s="616"/>
      <c r="AJ5" s="616"/>
      <c r="AK5" s="616"/>
      <c r="AL5" s="617">
        <v>20.2</v>
      </c>
      <c r="AM5" s="618"/>
      <c r="AN5" s="618"/>
      <c r="AO5" s="619"/>
      <c r="AP5" s="609" t="s">
        <v>217</v>
      </c>
      <c r="AQ5" s="610"/>
      <c r="AR5" s="610"/>
      <c r="AS5" s="610"/>
      <c r="AT5" s="610"/>
      <c r="AU5" s="610"/>
      <c r="AV5" s="610"/>
      <c r="AW5" s="610"/>
      <c r="AX5" s="610"/>
      <c r="AY5" s="610"/>
      <c r="AZ5" s="610"/>
      <c r="BA5" s="610"/>
      <c r="BB5" s="610"/>
      <c r="BC5" s="610"/>
      <c r="BD5" s="610"/>
      <c r="BE5" s="610"/>
      <c r="BF5" s="611"/>
      <c r="BG5" s="623">
        <v>725961</v>
      </c>
      <c r="BH5" s="624"/>
      <c r="BI5" s="624"/>
      <c r="BJ5" s="624"/>
      <c r="BK5" s="624"/>
      <c r="BL5" s="624"/>
      <c r="BM5" s="624"/>
      <c r="BN5" s="625"/>
      <c r="BO5" s="626">
        <v>98.2</v>
      </c>
      <c r="BP5" s="626"/>
      <c r="BQ5" s="626"/>
      <c r="BR5" s="626"/>
      <c r="BS5" s="627">
        <v>13977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84194</v>
      </c>
      <c r="S6" s="624"/>
      <c r="T6" s="624"/>
      <c r="U6" s="624"/>
      <c r="V6" s="624"/>
      <c r="W6" s="624"/>
      <c r="X6" s="624"/>
      <c r="Y6" s="625"/>
      <c r="Z6" s="626">
        <v>1.3</v>
      </c>
      <c r="AA6" s="626"/>
      <c r="AB6" s="626"/>
      <c r="AC6" s="626"/>
      <c r="AD6" s="627">
        <v>84194</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725961</v>
      </c>
      <c r="BH6" s="624"/>
      <c r="BI6" s="624"/>
      <c r="BJ6" s="624"/>
      <c r="BK6" s="624"/>
      <c r="BL6" s="624"/>
      <c r="BM6" s="624"/>
      <c r="BN6" s="625"/>
      <c r="BO6" s="626">
        <v>98.2</v>
      </c>
      <c r="BP6" s="626"/>
      <c r="BQ6" s="626"/>
      <c r="BR6" s="626"/>
      <c r="BS6" s="627">
        <v>13977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71395</v>
      </c>
      <c r="CS6" s="624"/>
      <c r="CT6" s="624"/>
      <c r="CU6" s="624"/>
      <c r="CV6" s="624"/>
      <c r="CW6" s="624"/>
      <c r="CX6" s="624"/>
      <c r="CY6" s="625"/>
      <c r="CZ6" s="617">
        <v>1.2</v>
      </c>
      <c r="DA6" s="618"/>
      <c r="DB6" s="618"/>
      <c r="DC6" s="634"/>
      <c r="DD6" s="632">
        <v>1142</v>
      </c>
      <c r="DE6" s="624"/>
      <c r="DF6" s="624"/>
      <c r="DG6" s="624"/>
      <c r="DH6" s="624"/>
      <c r="DI6" s="624"/>
      <c r="DJ6" s="624"/>
      <c r="DK6" s="624"/>
      <c r="DL6" s="624"/>
      <c r="DM6" s="624"/>
      <c r="DN6" s="624"/>
      <c r="DO6" s="624"/>
      <c r="DP6" s="625"/>
      <c r="DQ6" s="632">
        <v>71395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335</v>
      </c>
      <c r="S7" s="624"/>
      <c r="T7" s="624"/>
      <c r="U7" s="624"/>
      <c r="V7" s="624"/>
      <c r="W7" s="624"/>
      <c r="X7" s="624"/>
      <c r="Y7" s="625"/>
      <c r="Z7" s="626">
        <v>0</v>
      </c>
      <c r="AA7" s="626"/>
      <c r="AB7" s="626"/>
      <c r="AC7" s="626"/>
      <c r="AD7" s="627">
        <v>335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340904</v>
      </c>
      <c r="BH7" s="624"/>
      <c r="BI7" s="624"/>
      <c r="BJ7" s="624"/>
      <c r="BK7" s="624"/>
      <c r="BL7" s="624"/>
      <c r="BM7" s="624"/>
      <c r="BN7" s="625"/>
      <c r="BO7" s="626">
        <v>46.1</v>
      </c>
      <c r="BP7" s="626"/>
      <c r="BQ7" s="626"/>
      <c r="BR7" s="626"/>
      <c r="BS7" s="627">
        <v>13977</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1240846</v>
      </c>
      <c r="CS7" s="624"/>
      <c r="CT7" s="624"/>
      <c r="CU7" s="624"/>
      <c r="CV7" s="624"/>
      <c r="CW7" s="624"/>
      <c r="CX7" s="624"/>
      <c r="CY7" s="625"/>
      <c r="CZ7" s="626">
        <v>20</v>
      </c>
      <c r="DA7" s="626"/>
      <c r="DB7" s="626"/>
      <c r="DC7" s="626"/>
      <c r="DD7" s="632">
        <v>49067</v>
      </c>
      <c r="DE7" s="624"/>
      <c r="DF7" s="624"/>
      <c r="DG7" s="624"/>
      <c r="DH7" s="624"/>
      <c r="DI7" s="624"/>
      <c r="DJ7" s="624"/>
      <c r="DK7" s="624"/>
      <c r="DL7" s="624"/>
      <c r="DM7" s="624"/>
      <c r="DN7" s="624"/>
      <c r="DO7" s="624"/>
      <c r="DP7" s="625"/>
      <c r="DQ7" s="632">
        <v>515996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3187</v>
      </c>
      <c r="S8" s="624"/>
      <c r="T8" s="624"/>
      <c r="U8" s="624"/>
      <c r="V8" s="624"/>
      <c r="W8" s="624"/>
      <c r="X8" s="624"/>
      <c r="Y8" s="625"/>
      <c r="Z8" s="626">
        <v>0.1</v>
      </c>
      <c r="AA8" s="626"/>
      <c r="AB8" s="626"/>
      <c r="AC8" s="626"/>
      <c r="AD8" s="627">
        <v>3187</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7941</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1150414</v>
      </c>
      <c r="CS8" s="624"/>
      <c r="CT8" s="624"/>
      <c r="CU8" s="624"/>
      <c r="CV8" s="624"/>
      <c r="CW8" s="624"/>
      <c r="CX8" s="624"/>
      <c r="CY8" s="625"/>
      <c r="CZ8" s="626">
        <v>18.600000000000001</v>
      </c>
      <c r="DA8" s="626"/>
      <c r="DB8" s="626"/>
      <c r="DC8" s="626"/>
      <c r="DD8" s="632">
        <v>19470</v>
      </c>
      <c r="DE8" s="624"/>
      <c r="DF8" s="624"/>
      <c r="DG8" s="624"/>
      <c r="DH8" s="624"/>
      <c r="DI8" s="624"/>
      <c r="DJ8" s="624"/>
      <c r="DK8" s="624"/>
      <c r="DL8" s="624"/>
      <c r="DM8" s="624"/>
      <c r="DN8" s="624"/>
      <c r="DO8" s="624"/>
      <c r="DP8" s="625"/>
      <c r="DQ8" s="632">
        <v>654843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4911</v>
      </c>
      <c r="S9" s="624"/>
      <c r="T9" s="624"/>
      <c r="U9" s="624"/>
      <c r="V9" s="624"/>
      <c r="W9" s="624"/>
      <c r="X9" s="624"/>
      <c r="Y9" s="625"/>
      <c r="Z9" s="626">
        <v>0.1</v>
      </c>
      <c r="AA9" s="626"/>
      <c r="AB9" s="626"/>
      <c r="AC9" s="626"/>
      <c r="AD9" s="627">
        <v>4911</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264005</v>
      </c>
      <c r="BH9" s="624"/>
      <c r="BI9" s="624"/>
      <c r="BJ9" s="624"/>
      <c r="BK9" s="624"/>
      <c r="BL9" s="624"/>
      <c r="BM9" s="624"/>
      <c r="BN9" s="625"/>
      <c r="BO9" s="626">
        <v>35.700000000000003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575115</v>
      </c>
      <c r="CS9" s="624"/>
      <c r="CT9" s="624"/>
      <c r="CU9" s="624"/>
      <c r="CV9" s="624"/>
      <c r="CW9" s="624"/>
      <c r="CX9" s="624"/>
      <c r="CY9" s="625"/>
      <c r="CZ9" s="626">
        <v>9.3000000000000007</v>
      </c>
      <c r="DA9" s="626"/>
      <c r="DB9" s="626"/>
      <c r="DC9" s="626"/>
      <c r="DD9" s="632">
        <v>33135</v>
      </c>
      <c r="DE9" s="624"/>
      <c r="DF9" s="624"/>
      <c r="DG9" s="624"/>
      <c r="DH9" s="624"/>
      <c r="DI9" s="624"/>
      <c r="DJ9" s="624"/>
      <c r="DK9" s="624"/>
      <c r="DL9" s="624"/>
      <c r="DM9" s="624"/>
      <c r="DN9" s="624"/>
      <c r="DO9" s="624"/>
      <c r="DP9" s="625"/>
      <c r="DQ9" s="632">
        <v>465928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19767</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96</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145220</v>
      </c>
      <c r="S11" s="624"/>
      <c r="T11" s="624"/>
      <c r="U11" s="624"/>
      <c r="V11" s="624"/>
      <c r="W11" s="624"/>
      <c r="X11" s="624"/>
      <c r="Y11" s="625"/>
      <c r="Z11" s="628">
        <v>2.2999999999999998</v>
      </c>
      <c r="AA11" s="629"/>
      <c r="AB11" s="629"/>
      <c r="AC11" s="635"/>
      <c r="AD11" s="632">
        <v>145220</v>
      </c>
      <c r="AE11" s="624"/>
      <c r="AF11" s="624"/>
      <c r="AG11" s="624"/>
      <c r="AH11" s="624"/>
      <c r="AI11" s="624"/>
      <c r="AJ11" s="624"/>
      <c r="AK11" s="625"/>
      <c r="AL11" s="628">
        <v>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49191</v>
      </c>
      <c r="BH11" s="624"/>
      <c r="BI11" s="624"/>
      <c r="BJ11" s="624"/>
      <c r="BK11" s="624"/>
      <c r="BL11" s="624"/>
      <c r="BM11" s="624"/>
      <c r="BN11" s="625"/>
      <c r="BO11" s="626">
        <v>6.7</v>
      </c>
      <c r="BP11" s="626"/>
      <c r="BQ11" s="626"/>
      <c r="BR11" s="626"/>
      <c r="BS11" s="627">
        <v>13977</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547921</v>
      </c>
      <c r="CS11" s="624"/>
      <c r="CT11" s="624"/>
      <c r="CU11" s="624"/>
      <c r="CV11" s="624"/>
      <c r="CW11" s="624"/>
      <c r="CX11" s="624"/>
      <c r="CY11" s="625"/>
      <c r="CZ11" s="626">
        <v>8.8000000000000007</v>
      </c>
      <c r="DA11" s="626"/>
      <c r="DB11" s="626"/>
      <c r="DC11" s="626"/>
      <c r="DD11" s="632">
        <v>231089</v>
      </c>
      <c r="DE11" s="624"/>
      <c r="DF11" s="624"/>
      <c r="DG11" s="624"/>
      <c r="DH11" s="624"/>
      <c r="DI11" s="624"/>
      <c r="DJ11" s="624"/>
      <c r="DK11" s="624"/>
      <c r="DL11" s="624"/>
      <c r="DM11" s="624"/>
      <c r="DN11" s="624"/>
      <c r="DO11" s="624"/>
      <c r="DP11" s="625"/>
      <c r="DQ11" s="632">
        <v>260163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334232</v>
      </c>
      <c r="BH12" s="624"/>
      <c r="BI12" s="624"/>
      <c r="BJ12" s="624"/>
      <c r="BK12" s="624"/>
      <c r="BL12" s="624"/>
      <c r="BM12" s="624"/>
      <c r="BN12" s="625"/>
      <c r="BO12" s="626">
        <v>45.2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320845</v>
      </c>
      <c r="CS12" s="624"/>
      <c r="CT12" s="624"/>
      <c r="CU12" s="624"/>
      <c r="CV12" s="624"/>
      <c r="CW12" s="624"/>
      <c r="CX12" s="624"/>
      <c r="CY12" s="625"/>
      <c r="CZ12" s="626">
        <v>5.2</v>
      </c>
      <c r="DA12" s="626"/>
      <c r="DB12" s="626"/>
      <c r="DC12" s="626"/>
      <c r="DD12" s="632">
        <v>143682</v>
      </c>
      <c r="DE12" s="624"/>
      <c r="DF12" s="624"/>
      <c r="DG12" s="624"/>
      <c r="DH12" s="624"/>
      <c r="DI12" s="624"/>
      <c r="DJ12" s="624"/>
      <c r="DK12" s="624"/>
      <c r="DL12" s="624"/>
      <c r="DM12" s="624"/>
      <c r="DN12" s="624"/>
      <c r="DO12" s="624"/>
      <c r="DP12" s="625"/>
      <c r="DQ12" s="632">
        <v>141228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325644</v>
      </c>
      <c r="BH13" s="624"/>
      <c r="BI13" s="624"/>
      <c r="BJ13" s="624"/>
      <c r="BK13" s="624"/>
      <c r="BL13" s="624"/>
      <c r="BM13" s="624"/>
      <c r="BN13" s="625"/>
      <c r="BO13" s="626">
        <v>44.1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392061</v>
      </c>
      <c r="CS13" s="624"/>
      <c r="CT13" s="624"/>
      <c r="CU13" s="624"/>
      <c r="CV13" s="624"/>
      <c r="CW13" s="624"/>
      <c r="CX13" s="624"/>
      <c r="CY13" s="625"/>
      <c r="CZ13" s="626">
        <v>6.3</v>
      </c>
      <c r="DA13" s="626"/>
      <c r="DB13" s="626"/>
      <c r="DC13" s="626"/>
      <c r="DD13" s="632">
        <v>146761</v>
      </c>
      <c r="DE13" s="624"/>
      <c r="DF13" s="624"/>
      <c r="DG13" s="624"/>
      <c r="DH13" s="624"/>
      <c r="DI13" s="624"/>
      <c r="DJ13" s="624"/>
      <c r="DK13" s="624"/>
      <c r="DL13" s="624"/>
      <c r="DM13" s="624"/>
      <c r="DN13" s="624"/>
      <c r="DO13" s="624"/>
      <c r="DP13" s="625"/>
      <c r="DQ13" s="632">
        <v>271485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19059</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274528</v>
      </c>
      <c r="CS14" s="624"/>
      <c r="CT14" s="624"/>
      <c r="CU14" s="624"/>
      <c r="CV14" s="624"/>
      <c r="CW14" s="624"/>
      <c r="CX14" s="624"/>
      <c r="CY14" s="625"/>
      <c r="CZ14" s="626">
        <v>4.4000000000000004</v>
      </c>
      <c r="DA14" s="626"/>
      <c r="DB14" s="626"/>
      <c r="DC14" s="626"/>
      <c r="DD14" s="632">
        <v>50065</v>
      </c>
      <c r="DE14" s="624"/>
      <c r="DF14" s="624"/>
      <c r="DG14" s="624"/>
      <c r="DH14" s="624"/>
      <c r="DI14" s="624"/>
      <c r="DJ14" s="624"/>
      <c r="DK14" s="624"/>
      <c r="DL14" s="624"/>
      <c r="DM14" s="624"/>
      <c r="DN14" s="624"/>
      <c r="DO14" s="624"/>
      <c r="DP14" s="625"/>
      <c r="DQ14" s="632">
        <v>224671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8687</v>
      </c>
      <c r="S15" s="624"/>
      <c r="T15" s="624"/>
      <c r="U15" s="624"/>
      <c r="V15" s="624"/>
      <c r="W15" s="624"/>
      <c r="X15" s="624"/>
      <c r="Y15" s="625"/>
      <c r="Z15" s="626">
        <v>0.1</v>
      </c>
      <c r="AA15" s="626"/>
      <c r="AB15" s="626"/>
      <c r="AC15" s="626"/>
      <c r="AD15" s="627">
        <v>8687</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31766</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928156</v>
      </c>
      <c r="CS15" s="624"/>
      <c r="CT15" s="624"/>
      <c r="CU15" s="624"/>
      <c r="CV15" s="624"/>
      <c r="CW15" s="624"/>
      <c r="CX15" s="624"/>
      <c r="CY15" s="625"/>
      <c r="CZ15" s="626">
        <v>15</v>
      </c>
      <c r="DA15" s="626"/>
      <c r="DB15" s="626"/>
      <c r="DC15" s="626"/>
      <c r="DD15" s="632">
        <v>70276</v>
      </c>
      <c r="DE15" s="624"/>
      <c r="DF15" s="624"/>
      <c r="DG15" s="624"/>
      <c r="DH15" s="624"/>
      <c r="DI15" s="624"/>
      <c r="DJ15" s="624"/>
      <c r="DK15" s="624"/>
      <c r="DL15" s="624"/>
      <c r="DM15" s="624"/>
      <c r="DN15" s="624"/>
      <c r="DO15" s="624"/>
      <c r="DP15" s="625"/>
      <c r="DQ15" s="632">
        <v>765125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11914</v>
      </c>
      <c r="S16" s="624"/>
      <c r="T16" s="624"/>
      <c r="U16" s="624"/>
      <c r="V16" s="624"/>
      <c r="W16" s="624"/>
      <c r="X16" s="624"/>
      <c r="Y16" s="625"/>
      <c r="Z16" s="626">
        <v>0.2</v>
      </c>
      <c r="AA16" s="626"/>
      <c r="AB16" s="626"/>
      <c r="AC16" s="626"/>
      <c r="AD16" s="627">
        <v>11914</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4876</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2676</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23858</v>
      </c>
      <c r="S17" s="624"/>
      <c r="T17" s="624"/>
      <c r="U17" s="624"/>
      <c r="V17" s="624"/>
      <c r="W17" s="624"/>
      <c r="X17" s="624"/>
      <c r="Y17" s="625"/>
      <c r="Z17" s="626">
        <v>0.4</v>
      </c>
      <c r="AA17" s="626"/>
      <c r="AB17" s="626"/>
      <c r="AC17" s="626"/>
      <c r="AD17" s="627">
        <v>23858</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691282</v>
      </c>
      <c r="CS17" s="624"/>
      <c r="CT17" s="624"/>
      <c r="CU17" s="624"/>
      <c r="CV17" s="624"/>
      <c r="CW17" s="624"/>
      <c r="CX17" s="624"/>
      <c r="CY17" s="625"/>
      <c r="CZ17" s="626">
        <v>11.2</v>
      </c>
      <c r="DA17" s="626"/>
      <c r="DB17" s="626"/>
      <c r="DC17" s="626"/>
      <c r="DD17" s="632" t="s">
        <v>122</v>
      </c>
      <c r="DE17" s="624"/>
      <c r="DF17" s="624"/>
      <c r="DG17" s="624"/>
      <c r="DH17" s="624"/>
      <c r="DI17" s="624"/>
      <c r="DJ17" s="624"/>
      <c r="DK17" s="624"/>
      <c r="DL17" s="624"/>
      <c r="DM17" s="624"/>
      <c r="DN17" s="624"/>
      <c r="DO17" s="624"/>
      <c r="DP17" s="625"/>
      <c r="DQ17" s="632">
        <v>637947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2309</v>
      </c>
      <c r="S18" s="624"/>
      <c r="T18" s="624"/>
      <c r="U18" s="624"/>
      <c r="V18" s="624"/>
      <c r="W18" s="624"/>
      <c r="X18" s="624"/>
      <c r="Y18" s="625"/>
      <c r="Z18" s="626">
        <v>0</v>
      </c>
      <c r="AA18" s="626"/>
      <c r="AB18" s="626"/>
      <c r="AC18" s="626"/>
      <c r="AD18" s="627">
        <v>2309</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21483</v>
      </c>
      <c r="S19" s="624"/>
      <c r="T19" s="624"/>
      <c r="U19" s="624"/>
      <c r="V19" s="624"/>
      <c r="W19" s="624"/>
      <c r="X19" s="624"/>
      <c r="Y19" s="625"/>
      <c r="Z19" s="626">
        <v>0.3</v>
      </c>
      <c r="AA19" s="626"/>
      <c r="AB19" s="626"/>
      <c r="AC19" s="626"/>
      <c r="AD19" s="627">
        <v>21483</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13117</v>
      </c>
      <c r="BH19" s="624"/>
      <c r="BI19" s="624"/>
      <c r="BJ19" s="624"/>
      <c r="BK19" s="624"/>
      <c r="BL19" s="624"/>
      <c r="BM19" s="624"/>
      <c r="BN19" s="625"/>
      <c r="BO19" s="626">
        <v>1.8</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66</v>
      </c>
      <c r="S20" s="624"/>
      <c r="T20" s="624"/>
      <c r="U20" s="624"/>
      <c r="V20" s="624"/>
      <c r="W20" s="624"/>
      <c r="X20" s="624"/>
      <c r="Y20" s="625"/>
      <c r="Z20" s="626">
        <v>0</v>
      </c>
      <c r="AA20" s="626"/>
      <c r="AB20" s="626"/>
      <c r="AC20" s="626"/>
      <c r="AD20" s="627">
        <v>66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13117</v>
      </c>
      <c r="BH20" s="624"/>
      <c r="BI20" s="624"/>
      <c r="BJ20" s="624"/>
      <c r="BK20" s="624"/>
      <c r="BL20" s="624"/>
      <c r="BM20" s="624"/>
      <c r="BN20" s="625"/>
      <c r="BO20" s="626">
        <v>1.8</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6197535</v>
      </c>
      <c r="CS20" s="624"/>
      <c r="CT20" s="624"/>
      <c r="CU20" s="624"/>
      <c r="CV20" s="624"/>
      <c r="CW20" s="624"/>
      <c r="CX20" s="624"/>
      <c r="CY20" s="625"/>
      <c r="CZ20" s="626">
        <v>100</v>
      </c>
      <c r="DA20" s="626"/>
      <c r="DB20" s="626"/>
      <c r="DC20" s="626"/>
      <c r="DD20" s="632">
        <v>744687</v>
      </c>
      <c r="DE20" s="624"/>
      <c r="DF20" s="624"/>
      <c r="DG20" s="624"/>
      <c r="DH20" s="624"/>
      <c r="DI20" s="624"/>
      <c r="DJ20" s="624"/>
      <c r="DK20" s="624"/>
      <c r="DL20" s="624"/>
      <c r="DM20" s="624"/>
      <c r="DN20" s="624"/>
      <c r="DO20" s="624"/>
      <c r="DP20" s="625"/>
      <c r="DQ20" s="632">
        <v>4011553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2841161</v>
      </c>
      <c r="S21" s="624"/>
      <c r="T21" s="624"/>
      <c r="U21" s="624"/>
      <c r="V21" s="624"/>
      <c r="W21" s="624"/>
      <c r="X21" s="624"/>
      <c r="Y21" s="625"/>
      <c r="Z21" s="626">
        <v>44.7</v>
      </c>
      <c r="AA21" s="626"/>
      <c r="AB21" s="626"/>
      <c r="AC21" s="626"/>
      <c r="AD21" s="627">
        <v>2640092</v>
      </c>
      <c r="AE21" s="627"/>
      <c r="AF21" s="627"/>
      <c r="AG21" s="627"/>
      <c r="AH21" s="627"/>
      <c r="AI21" s="627"/>
      <c r="AJ21" s="627"/>
      <c r="AK21" s="627"/>
      <c r="AL21" s="628">
        <v>72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13117</v>
      </c>
      <c r="BH21" s="624"/>
      <c r="BI21" s="624"/>
      <c r="BJ21" s="624"/>
      <c r="BK21" s="624"/>
      <c r="BL21" s="624"/>
      <c r="BM21" s="624"/>
      <c r="BN21" s="625"/>
      <c r="BO21" s="626">
        <v>1.8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2640092</v>
      </c>
      <c r="S22" s="624"/>
      <c r="T22" s="624"/>
      <c r="U22" s="624"/>
      <c r="V22" s="624"/>
      <c r="W22" s="624"/>
      <c r="X22" s="624"/>
      <c r="Y22" s="625"/>
      <c r="Z22" s="626">
        <v>41.5</v>
      </c>
      <c r="AA22" s="626"/>
      <c r="AB22" s="626"/>
      <c r="AC22" s="626"/>
      <c r="AD22" s="627">
        <v>2640092</v>
      </c>
      <c r="AE22" s="627"/>
      <c r="AF22" s="627"/>
      <c r="AG22" s="627"/>
      <c r="AH22" s="627"/>
      <c r="AI22" s="627"/>
      <c r="AJ22" s="627"/>
      <c r="AK22" s="627"/>
      <c r="AL22" s="628">
        <v>72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201069</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2328910</v>
      </c>
      <c r="CS24" s="613"/>
      <c r="CT24" s="613"/>
      <c r="CU24" s="613"/>
      <c r="CV24" s="613"/>
      <c r="CW24" s="613"/>
      <c r="CX24" s="613"/>
      <c r="CY24" s="614"/>
      <c r="CZ24" s="617">
        <v>37.6</v>
      </c>
      <c r="DA24" s="618"/>
      <c r="DB24" s="618"/>
      <c r="DC24" s="634"/>
      <c r="DD24" s="657">
        <v>1827162</v>
      </c>
      <c r="DE24" s="613"/>
      <c r="DF24" s="613"/>
      <c r="DG24" s="613"/>
      <c r="DH24" s="613"/>
      <c r="DI24" s="613"/>
      <c r="DJ24" s="613"/>
      <c r="DK24" s="614"/>
      <c r="DL24" s="657">
        <v>1736176</v>
      </c>
      <c r="DM24" s="613"/>
      <c r="DN24" s="613"/>
      <c r="DO24" s="613"/>
      <c r="DP24" s="613"/>
      <c r="DQ24" s="613"/>
      <c r="DR24" s="613"/>
      <c r="DS24" s="613"/>
      <c r="DT24" s="613"/>
      <c r="DU24" s="613"/>
      <c r="DV24" s="614"/>
      <c r="DW24" s="617">
        <v>47.3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3862545</v>
      </c>
      <c r="S25" s="624"/>
      <c r="T25" s="624"/>
      <c r="U25" s="624"/>
      <c r="V25" s="624"/>
      <c r="W25" s="624"/>
      <c r="X25" s="624"/>
      <c r="Y25" s="625"/>
      <c r="Z25" s="626">
        <v>60.8</v>
      </c>
      <c r="AA25" s="626"/>
      <c r="AB25" s="626"/>
      <c r="AC25" s="626"/>
      <c r="AD25" s="627">
        <v>3661476</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1181793</v>
      </c>
      <c r="CS25" s="653"/>
      <c r="CT25" s="653"/>
      <c r="CU25" s="653"/>
      <c r="CV25" s="653"/>
      <c r="CW25" s="653"/>
      <c r="CX25" s="653"/>
      <c r="CY25" s="654"/>
      <c r="CZ25" s="628">
        <v>19.100000000000001</v>
      </c>
      <c r="DA25" s="655"/>
      <c r="DB25" s="655"/>
      <c r="DC25" s="658"/>
      <c r="DD25" s="632">
        <v>1013902</v>
      </c>
      <c r="DE25" s="653"/>
      <c r="DF25" s="653"/>
      <c r="DG25" s="653"/>
      <c r="DH25" s="653"/>
      <c r="DI25" s="653"/>
      <c r="DJ25" s="653"/>
      <c r="DK25" s="654"/>
      <c r="DL25" s="632">
        <v>1002740</v>
      </c>
      <c r="DM25" s="653"/>
      <c r="DN25" s="653"/>
      <c r="DO25" s="653"/>
      <c r="DP25" s="653"/>
      <c r="DQ25" s="653"/>
      <c r="DR25" s="653"/>
      <c r="DS25" s="653"/>
      <c r="DT25" s="653"/>
      <c r="DU25" s="653"/>
      <c r="DV25" s="654"/>
      <c r="DW25" s="628">
        <v>27.3</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673</v>
      </c>
      <c r="S26" s="624"/>
      <c r="T26" s="624"/>
      <c r="U26" s="624"/>
      <c r="V26" s="624"/>
      <c r="W26" s="624"/>
      <c r="X26" s="624"/>
      <c r="Y26" s="625"/>
      <c r="Z26" s="626">
        <v>0</v>
      </c>
      <c r="AA26" s="626"/>
      <c r="AB26" s="626"/>
      <c r="AC26" s="626"/>
      <c r="AD26" s="627">
        <v>673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858319</v>
      </c>
      <c r="CS26" s="624"/>
      <c r="CT26" s="624"/>
      <c r="CU26" s="624"/>
      <c r="CV26" s="624"/>
      <c r="CW26" s="624"/>
      <c r="CX26" s="624"/>
      <c r="CY26" s="625"/>
      <c r="CZ26" s="628">
        <v>13.8</v>
      </c>
      <c r="DA26" s="655"/>
      <c r="DB26" s="655"/>
      <c r="DC26" s="658"/>
      <c r="DD26" s="632">
        <v>731295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4355</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739078</v>
      </c>
      <c r="BH27" s="624"/>
      <c r="BI27" s="624"/>
      <c r="BJ27" s="624"/>
      <c r="BK27" s="624"/>
      <c r="BL27" s="624"/>
      <c r="BM27" s="624"/>
      <c r="BN27" s="625"/>
      <c r="BO27" s="626">
        <v>100</v>
      </c>
      <c r="BP27" s="626"/>
      <c r="BQ27" s="626"/>
      <c r="BR27" s="626"/>
      <c r="BS27" s="627">
        <v>13977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455835</v>
      </c>
      <c r="CS27" s="653"/>
      <c r="CT27" s="653"/>
      <c r="CU27" s="653"/>
      <c r="CV27" s="653"/>
      <c r="CW27" s="653"/>
      <c r="CX27" s="653"/>
      <c r="CY27" s="654"/>
      <c r="CZ27" s="628">
        <v>7.4</v>
      </c>
      <c r="DA27" s="655"/>
      <c r="DB27" s="655"/>
      <c r="DC27" s="658"/>
      <c r="DD27" s="632">
        <v>175313</v>
      </c>
      <c r="DE27" s="653"/>
      <c r="DF27" s="653"/>
      <c r="DG27" s="653"/>
      <c r="DH27" s="653"/>
      <c r="DI27" s="653"/>
      <c r="DJ27" s="653"/>
      <c r="DK27" s="654"/>
      <c r="DL27" s="632">
        <v>95489</v>
      </c>
      <c r="DM27" s="653"/>
      <c r="DN27" s="653"/>
      <c r="DO27" s="653"/>
      <c r="DP27" s="653"/>
      <c r="DQ27" s="653"/>
      <c r="DR27" s="653"/>
      <c r="DS27" s="653"/>
      <c r="DT27" s="653"/>
      <c r="DU27" s="653"/>
      <c r="DV27" s="654"/>
      <c r="DW27" s="628">
        <v>2.6</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88362</v>
      </c>
      <c r="S28" s="624"/>
      <c r="T28" s="624"/>
      <c r="U28" s="624"/>
      <c r="V28" s="624"/>
      <c r="W28" s="624"/>
      <c r="X28" s="624"/>
      <c r="Y28" s="625"/>
      <c r="Z28" s="626">
        <v>1.4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691282</v>
      </c>
      <c r="CS28" s="624"/>
      <c r="CT28" s="624"/>
      <c r="CU28" s="624"/>
      <c r="CV28" s="624"/>
      <c r="CW28" s="624"/>
      <c r="CX28" s="624"/>
      <c r="CY28" s="625"/>
      <c r="CZ28" s="628">
        <v>11.2</v>
      </c>
      <c r="DA28" s="655"/>
      <c r="DB28" s="655"/>
      <c r="DC28" s="658"/>
      <c r="DD28" s="632">
        <v>637947</v>
      </c>
      <c r="DE28" s="624"/>
      <c r="DF28" s="624"/>
      <c r="DG28" s="624"/>
      <c r="DH28" s="624"/>
      <c r="DI28" s="624"/>
      <c r="DJ28" s="624"/>
      <c r="DK28" s="625"/>
      <c r="DL28" s="632">
        <v>637947</v>
      </c>
      <c r="DM28" s="624"/>
      <c r="DN28" s="624"/>
      <c r="DO28" s="624"/>
      <c r="DP28" s="624"/>
      <c r="DQ28" s="624"/>
      <c r="DR28" s="624"/>
      <c r="DS28" s="624"/>
      <c r="DT28" s="624"/>
      <c r="DU28" s="624"/>
      <c r="DV28" s="625"/>
      <c r="DW28" s="628">
        <v>17.399999999999999</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23315</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691252</v>
      </c>
      <c r="CS29" s="653"/>
      <c r="CT29" s="653"/>
      <c r="CU29" s="653"/>
      <c r="CV29" s="653"/>
      <c r="CW29" s="653"/>
      <c r="CX29" s="653"/>
      <c r="CY29" s="654"/>
      <c r="CZ29" s="628">
        <v>11.2</v>
      </c>
      <c r="DA29" s="655"/>
      <c r="DB29" s="655"/>
      <c r="DC29" s="658"/>
      <c r="DD29" s="632">
        <v>637917</v>
      </c>
      <c r="DE29" s="653"/>
      <c r="DF29" s="653"/>
      <c r="DG29" s="653"/>
      <c r="DH29" s="653"/>
      <c r="DI29" s="653"/>
      <c r="DJ29" s="653"/>
      <c r="DK29" s="654"/>
      <c r="DL29" s="632">
        <v>637917</v>
      </c>
      <c r="DM29" s="653"/>
      <c r="DN29" s="653"/>
      <c r="DO29" s="653"/>
      <c r="DP29" s="653"/>
      <c r="DQ29" s="653"/>
      <c r="DR29" s="653"/>
      <c r="DS29" s="653"/>
      <c r="DT29" s="653"/>
      <c r="DU29" s="653"/>
      <c r="DV29" s="654"/>
      <c r="DW29" s="628">
        <v>17.399999999999999</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527012</v>
      </c>
      <c r="S30" s="624"/>
      <c r="T30" s="624"/>
      <c r="U30" s="624"/>
      <c r="V30" s="624"/>
      <c r="W30" s="624"/>
      <c r="X30" s="624"/>
      <c r="Y30" s="625"/>
      <c r="Z30" s="626">
        <v>8.3000000000000007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677607</v>
      </c>
      <c r="CS30" s="624"/>
      <c r="CT30" s="624"/>
      <c r="CU30" s="624"/>
      <c r="CV30" s="624"/>
      <c r="CW30" s="624"/>
      <c r="CX30" s="624"/>
      <c r="CY30" s="625"/>
      <c r="CZ30" s="628">
        <v>10.9</v>
      </c>
      <c r="DA30" s="655"/>
      <c r="DB30" s="655"/>
      <c r="DC30" s="658"/>
      <c r="DD30" s="632">
        <v>627970</v>
      </c>
      <c r="DE30" s="624"/>
      <c r="DF30" s="624"/>
      <c r="DG30" s="624"/>
      <c r="DH30" s="624"/>
      <c r="DI30" s="624"/>
      <c r="DJ30" s="624"/>
      <c r="DK30" s="625"/>
      <c r="DL30" s="632">
        <v>627970</v>
      </c>
      <c r="DM30" s="624"/>
      <c r="DN30" s="624"/>
      <c r="DO30" s="624"/>
      <c r="DP30" s="624"/>
      <c r="DQ30" s="624"/>
      <c r="DR30" s="624"/>
      <c r="DS30" s="624"/>
      <c r="DT30" s="624"/>
      <c r="DU30" s="624"/>
      <c r="DV30" s="625"/>
      <c r="DW30" s="628">
        <v>17.100000000000001</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99.3</v>
      </c>
      <c r="BH31" s="667"/>
      <c r="BI31" s="667"/>
      <c r="BJ31" s="667"/>
      <c r="BK31" s="667"/>
      <c r="BL31" s="667"/>
      <c r="BM31" s="618">
        <v>96.2</v>
      </c>
      <c r="BN31" s="667"/>
      <c r="BO31" s="667"/>
      <c r="BP31" s="667"/>
      <c r="BQ31" s="668"/>
      <c r="BR31" s="670">
        <v>99.5</v>
      </c>
      <c r="BS31" s="667"/>
      <c r="BT31" s="667"/>
      <c r="BU31" s="667"/>
      <c r="BV31" s="667"/>
      <c r="BW31" s="667"/>
      <c r="BX31" s="618">
        <v>95.8</v>
      </c>
      <c r="BY31" s="667"/>
      <c r="BZ31" s="667"/>
      <c r="CA31" s="667"/>
      <c r="CB31" s="668"/>
      <c r="CD31" s="663"/>
      <c r="CE31" s="664"/>
      <c r="CF31" s="620" t="s">
        <v>301</v>
      </c>
      <c r="CG31" s="621"/>
      <c r="CH31" s="621"/>
      <c r="CI31" s="621"/>
      <c r="CJ31" s="621"/>
      <c r="CK31" s="621"/>
      <c r="CL31" s="621"/>
      <c r="CM31" s="621"/>
      <c r="CN31" s="621"/>
      <c r="CO31" s="621"/>
      <c r="CP31" s="621"/>
      <c r="CQ31" s="622"/>
      <c r="CR31" s="623">
        <v>13645</v>
      </c>
      <c r="CS31" s="653"/>
      <c r="CT31" s="653"/>
      <c r="CU31" s="653"/>
      <c r="CV31" s="653"/>
      <c r="CW31" s="653"/>
      <c r="CX31" s="653"/>
      <c r="CY31" s="654"/>
      <c r="CZ31" s="628">
        <v>0.2</v>
      </c>
      <c r="DA31" s="655"/>
      <c r="DB31" s="655"/>
      <c r="DC31" s="658"/>
      <c r="DD31" s="632">
        <v>9947</v>
      </c>
      <c r="DE31" s="653"/>
      <c r="DF31" s="653"/>
      <c r="DG31" s="653"/>
      <c r="DH31" s="653"/>
      <c r="DI31" s="653"/>
      <c r="DJ31" s="653"/>
      <c r="DK31" s="654"/>
      <c r="DL31" s="632">
        <v>9947</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252081</v>
      </c>
      <c r="S32" s="624"/>
      <c r="T32" s="624"/>
      <c r="U32" s="624"/>
      <c r="V32" s="624"/>
      <c r="W32" s="624"/>
      <c r="X32" s="624"/>
      <c r="Y32" s="625"/>
      <c r="Z32" s="626">
        <v>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99.3</v>
      </c>
      <c r="BH32" s="653"/>
      <c r="BI32" s="653"/>
      <c r="BJ32" s="653"/>
      <c r="BK32" s="653"/>
      <c r="BL32" s="653"/>
      <c r="BM32" s="629">
        <v>97.9</v>
      </c>
      <c r="BN32" s="653"/>
      <c r="BO32" s="653"/>
      <c r="BP32" s="653"/>
      <c r="BQ32" s="669"/>
      <c r="BR32" s="680">
        <v>99.5</v>
      </c>
      <c r="BS32" s="653"/>
      <c r="BT32" s="653"/>
      <c r="BU32" s="653"/>
      <c r="BV32" s="653"/>
      <c r="BW32" s="653"/>
      <c r="BX32" s="629">
        <v>97.9</v>
      </c>
      <c r="BY32" s="653"/>
      <c r="BZ32" s="653"/>
      <c r="CA32" s="653"/>
      <c r="CB32" s="669"/>
      <c r="CD32" s="665"/>
      <c r="CE32" s="666"/>
      <c r="CF32" s="620" t="s">
        <v>305</v>
      </c>
      <c r="CG32" s="621"/>
      <c r="CH32" s="621"/>
      <c r="CI32" s="621"/>
      <c r="CJ32" s="621"/>
      <c r="CK32" s="621"/>
      <c r="CL32" s="621"/>
      <c r="CM32" s="621"/>
      <c r="CN32" s="621"/>
      <c r="CO32" s="621"/>
      <c r="CP32" s="621"/>
      <c r="CQ32" s="622"/>
      <c r="CR32" s="623">
        <v>30</v>
      </c>
      <c r="CS32" s="624"/>
      <c r="CT32" s="624"/>
      <c r="CU32" s="624"/>
      <c r="CV32" s="624"/>
      <c r="CW32" s="624"/>
      <c r="CX32" s="624"/>
      <c r="CY32" s="625"/>
      <c r="CZ32" s="628">
        <v>0</v>
      </c>
      <c r="DA32" s="655"/>
      <c r="DB32" s="655"/>
      <c r="DC32" s="658"/>
      <c r="DD32" s="632">
        <v>30</v>
      </c>
      <c r="DE32" s="624"/>
      <c r="DF32" s="624"/>
      <c r="DG32" s="624"/>
      <c r="DH32" s="624"/>
      <c r="DI32" s="624"/>
      <c r="DJ32" s="624"/>
      <c r="DK32" s="625"/>
      <c r="DL32" s="632">
        <v>30</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72008</v>
      </c>
      <c r="S33" s="624"/>
      <c r="T33" s="624"/>
      <c r="U33" s="624"/>
      <c r="V33" s="624"/>
      <c r="W33" s="624"/>
      <c r="X33" s="624"/>
      <c r="Y33" s="625"/>
      <c r="Z33" s="626">
        <v>1.1000000000000001</v>
      </c>
      <c r="AA33" s="626"/>
      <c r="AB33" s="626"/>
      <c r="AC33" s="626"/>
      <c r="AD33" s="627">
        <v>18</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99.2</v>
      </c>
      <c r="BH33" s="682"/>
      <c r="BI33" s="682"/>
      <c r="BJ33" s="682"/>
      <c r="BK33" s="682"/>
      <c r="BL33" s="682"/>
      <c r="BM33" s="683">
        <v>93.7</v>
      </c>
      <c r="BN33" s="682"/>
      <c r="BO33" s="682"/>
      <c r="BP33" s="682"/>
      <c r="BQ33" s="684"/>
      <c r="BR33" s="681">
        <v>99.5</v>
      </c>
      <c r="BS33" s="682"/>
      <c r="BT33" s="682"/>
      <c r="BU33" s="682"/>
      <c r="BV33" s="682"/>
      <c r="BW33" s="682"/>
      <c r="BX33" s="683">
        <v>92.7</v>
      </c>
      <c r="BY33" s="682"/>
      <c r="BZ33" s="682"/>
      <c r="CA33" s="682"/>
      <c r="CB33" s="684"/>
      <c r="CD33" s="620" t="s">
        <v>308</v>
      </c>
      <c r="CE33" s="621"/>
      <c r="CF33" s="621"/>
      <c r="CG33" s="621"/>
      <c r="CH33" s="621"/>
      <c r="CI33" s="621"/>
      <c r="CJ33" s="621"/>
      <c r="CK33" s="621"/>
      <c r="CL33" s="621"/>
      <c r="CM33" s="621"/>
      <c r="CN33" s="621"/>
      <c r="CO33" s="621"/>
      <c r="CP33" s="621"/>
      <c r="CQ33" s="622"/>
      <c r="CR33" s="623">
        <v>3119067</v>
      </c>
      <c r="CS33" s="653"/>
      <c r="CT33" s="653"/>
      <c r="CU33" s="653"/>
      <c r="CV33" s="653"/>
      <c r="CW33" s="653"/>
      <c r="CX33" s="653"/>
      <c r="CY33" s="654"/>
      <c r="CZ33" s="628">
        <v>50.3</v>
      </c>
      <c r="DA33" s="655"/>
      <c r="DB33" s="655"/>
      <c r="DC33" s="658"/>
      <c r="DD33" s="632">
        <v>1921929</v>
      </c>
      <c r="DE33" s="653"/>
      <c r="DF33" s="653"/>
      <c r="DG33" s="653"/>
      <c r="DH33" s="653"/>
      <c r="DI33" s="653"/>
      <c r="DJ33" s="653"/>
      <c r="DK33" s="654"/>
      <c r="DL33" s="632">
        <v>1367933</v>
      </c>
      <c r="DM33" s="653"/>
      <c r="DN33" s="653"/>
      <c r="DO33" s="653"/>
      <c r="DP33" s="653"/>
      <c r="DQ33" s="653"/>
      <c r="DR33" s="653"/>
      <c r="DS33" s="653"/>
      <c r="DT33" s="653"/>
      <c r="DU33" s="653"/>
      <c r="DV33" s="654"/>
      <c r="DW33" s="628">
        <v>37.299999999999997</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413420</v>
      </c>
      <c r="S34" s="624"/>
      <c r="T34" s="624"/>
      <c r="U34" s="624"/>
      <c r="V34" s="624"/>
      <c r="W34" s="624"/>
      <c r="X34" s="624"/>
      <c r="Y34" s="625"/>
      <c r="Z34" s="626">
        <v>6.5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1255601</v>
      </c>
      <c r="CS34" s="624"/>
      <c r="CT34" s="624"/>
      <c r="CU34" s="624"/>
      <c r="CV34" s="624"/>
      <c r="CW34" s="624"/>
      <c r="CX34" s="624"/>
      <c r="CY34" s="625"/>
      <c r="CZ34" s="628">
        <v>20.3</v>
      </c>
      <c r="DA34" s="655"/>
      <c r="DB34" s="655"/>
      <c r="DC34" s="658"/>
      <c r="DD34" s="632">
        <v>707219</v>
      </c>
      <c r="DE34" s="624"/>
      <c r="DF34" s="624"/>
      <c r="DG34" s="624"/>
      <c r="DH34" s="624"/>
      <c r="DI34" s="624"/>
      <c r="DJ34" s="624"/>
      <c r="DK34" s="625"/>
      <c r="DL34" s="632">
        <v>525882</v>
      </c>
      <c r="DM34" s="624"/>
      <c r="DN34" s="624"/>
      <c r="DO34" s="624"/>
      <c r="DP34" s="624"/>
      <c r="DQ34" s="624"/>
      <c r="DR34" s="624"/>
      <c r="DS34" s="624"/>
      <c r="DT34" s="624"/>
      <c r="DU34" s="624"/>
      <c r="DV34" s="625"/>
      <c r="DW34" s="628">
        <v>14.3</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351930</v>
      </c>
      <c r="S35" s="624"/>
      <c r="T35" s="624"/>
      <c r="U35" s="624"/>
      <c r="V35" s="624"/>
      <c r="W35" s="624"/>
      <c r="X35" s="624"/>
      <c r="Y35" s="625"/>
      <c r="Z35" s="626">
        <v>5.5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97217</v>
      </c>
      <c r="CS35" s="653"/>
      <c r="CT35" s="653"/>
      <c r="CU35" s="653"/>
      <c r="CV35" s="653"/>
      <c r="CW35" s="653"/>
      <c r="CX35" s="653"/>
      <c r="CY35" s="654"/>
      <c r="CZ35" s="628">
        <v>1.6</v>
      </c>
      <c r="DA35" s="655"/>
      <c r="DB35" s="655"/>
      <c r="DC35" s="658"/>
      <c r="DD35" s="632">
        <v>76957</v>
      </c>
      <c r="DE35" s="653"/>
      <c r="DF35" s="653"/>
      <c r="DG35" s="653"/>
      <c r="DH35" s="653"/>
      <c r="DI35" s="653"/>
      <c r="DJ35" s="653"/>
      <c r="DK35" s="654"/>
      <c r="DL35" s="632">
        <v>30976</v>
      </c>
      <c r="DM35" s="653"/>
      <c r="DN35" s="653"/>
      <c r="DO35" s="653"/>
      <c r="DP35" s="653"/>
      <c r="DQ35" s="653"/>
      <c r="DR35" s="653"/>
      <c r="DS35" s="653"/>
      <c r="DT35" s="653"/>
      <c r="DU35" s="653"/>
      <c r="DV35" s="654"/>
      <c r="DW35" s="628">
        <v>0.8</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138132</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573572</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3041</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1068624</v>
      </c>
      <c r="CS36" s="624"/>
      <c r="CT36" s="624"/>
      <c r="CU36" s="624"/>
      <c r="CV36" s="624"/>
      <c r="CW36" s="624"/>
      <c r="CX36" s="624"/>
      <c r="CY36" s="625"/>
      <c r="CZ36" s="628">
        <v>17.2</v>
      </c>
      <c r="DA36" s="655"/>
      <c r="DB36" s="655"/>
      <c r="DC36" s="658"/>
      <c r="DD36" s="632">
        <v>822062</v>
      </c>
      <c r="DE36" s="624"/>
      <c r="DF36" s="624"/>
      <c r="DG36" s="624"/>
      <c r="DH36" s="624"/>
      <c r="DI36" s="624"/>
      <c r="DJ36" s="624"/>
      <c r="DK36" s="625"/>
      <c r="DL36" s="632">
        <v>524743</v>
      </c>
      <c r="DM36" s="624"/>
      <c r="DN36" s="624"/>
      <c r="DO36" s="624"/>
      <c r="DP36" s="624"/>
      <c r="DQ36" s="624"/>
      <c r="DR36" s="624"/>
      <c r="DS36" s="624"/>
      <c r="DT36" s="624"/>
      <c r="DU36" s="624"/>
      <c r="DV36" s="625"/>
      <c r="DW36" s="628">
        <v>14.3</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192803</v>
      </c>
      <c r="S37" s="624"/>
      <c r="T37" s="624"/>
      <c r="U37" s="624"/>
      <c r="V37" s="624"/>
      <c r="W37" s="624"/>
      <c r="X37" s="624"/>
      <c r="Y37" s="625"/>
      <c r="Z37" s="626">
        <v>3</v>
      </c>
      <c r="AA37" s="626"/>
      <c r="AB37" s="626"/>
      <c r="AC37" s="626"/>
      <c r="AD37" s="627">
        <v>2826</v>
      </c>
      <c r="AE37" s="627"/>
      <c r="AF37" s="627"/>
      <c r="AG37" s="627"/>
      <c r="AH37" s="627"/>
      <c r="AI37" s="627"/>
      <c r="AJ37" s="627"/>
      <c r="AK37" s="627"/>
      <c r="AL37" s="628">
        <v>0.1</v>
      </c>
      <c r="AM37" s="629"/>
      <c r="AN37" s="629"/>
      <c r="AO37" s="630"/>
      <c r="AQ37" s="689" t="s">
        <v>320</v>
      </c>
      <c r="AR37" s="690"/>
      <c r="AS37" s="690"/>
      <c r="AT37" s="690"/>
      <c r="AU37" s="690"/>
      <c r="AV37" s="690"/>
      <c r="AW37" s="690"/>
      <c r="AX37" s="690"/>
      <c r="AY37" s="691"/>
      <c r="AZ37" s="623">
        <v>115821</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3041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449148</v>
      </c>
      <c r="CS37" s="653"/>
      <c r="CT37" s="653"/>
      <c r="CU37" s="653"/>
      <c r="CV37" s="653"/>
      <c r="CW37" s="653"/>
      <c r="CX37" s="653"/>
      <c r="CY37" s="654"/>
      <c r="CZ37" s="628">
        <v>7.2</v>
      </c>
      <c r="DA37" s="655"/>
      <c r="DB37" s="655"/>
      <c r="DC37" s="658"/>
      <c r="DD37" s="632">
        <v>433011</v>
      </c>
      <c r="DE37" s="653"/>
      <c r="DF37" s="653"/>
      <c r="DG37" s="653"/>
      <c r="DH37" s="653"/>
      <c r="DI37" s="653"/>
      <c r="DJ37" s="653"/>
      <c r="DK37" s="654"/>
      <c r="DL37" s="632">
        <v>433011</v>
      </c>
      <c r="DM37" s="653"/>
      <c r="DN37" s="653"/>
      <c r="DO37" s="653"/>
      <c r="DP37" s="653"/>
      <c r="DQ37" s="653"/>
      <c r="DR37" s="653"/>
      <c r="DS37" s="653"/>
      <c r="DT37" s="653"/>
      <c r="DU37" s="653"/>
      <c r="DV37" s="654"/>
      <c r="DW37" s="628">
        <v>11.8</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429333</v>
      </c>
      <c r="S38" s="624"/>
      <c r="T38" s="624"/>
      <c r="U38" s="624"/>
      <c r="V38" s="624"/>
      <c r="W38" s="624"/>
      <c r="X38" s="624"/>
      <c r="Y38" s="625"/>
      <c r="Z38" s="626">
        <v>6.8</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105334</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837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352417</v>
      </c>
      <c r="CS38" s="624"/>
      <c r="CT38" s="624"/>
      <c r="CU38" s="624"/>
      <c r="CV38" s="624"/>
      <c r="CW38" s="624"/>
      <c r="CX38" s="624"/>
      <c r="CY38" s="625"/>
      <c r="CZ38" s="628">
        <v>5.7</v>
      </c>
      <c r="DA38" s="655"/>
      <c r="DB38" s="655"/>
      <c r="DC38" s="658"/>
      <c r="DD38" s="632">
        <v>287702</v>
      </c>
      <c r="DE38" s="624"/>
      <c r="DF38" s="624"/>
      <c r="DG38" s="624"/>
      <c r="DH38" s="624"/>
      <c r="DI38" s="624"/>
      <c r="DJ38" s="624"/>
      <c r="DK38" s="625"/>
      <c r="DL38" s="632">
        <v>286332</v>
      </c>
      <c r="DM38" s="624"/>
      <c r="DN38" s="624"/>
      <c r="DO38" s="624"/>
      <c r="DP38" s="624"/>
      <c r="DQ38" s="624"/>
      <c r="DR38" s="624"/>
      <c r="DS38" s="624"/>
      <c r="DT38" s="624"/>
      <c r="DU38" s="624"/>
      <c r="DV38" s="625"/>
      <c r="DW38" s="628">
        <v>7.8</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79923</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1255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330244</v>
      </c>
      <c r="CS39" s="653"/>
      <c r="CT39" s="653"/>
      <c r="CU39" s="653"/>
      <c r="CV39" s="653"/>
      <c r="CW39" s="653"/>
      <c r="CX39" s="653"/>
      <c r="CY39" s="654"/>
      <c r="CZ39" s="628">
        <v>5.3</v>
      </c>
      <c r="DA39" s="655"/>
      <c r="DB39" s="655"/>
      <c r="DC39" s="658"/>
      <c r="DD39" s="632">
        <v>24700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6833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151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14964</v>
      </c>
      <c r="CS40" s="624"/>
      <c r="CT40" s="624"/>
      <c r="CU40" s="624"/>
      <c r="CV40" s="624"/>
      <c r="CW40" s="624"/>
      <c r="CX40" s="624"/>
      <c r="CY40" s="625"/>
      <c r="CZ40" s="628">
        <v>0.2</v>
      </c>
      <c r="DA40" s="655"/>
      <c r="DB40" s="655"/>
      <c r="DC40" s="658"/>
      <c r="DD40" s="632">
        <v>3289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6355969</v>
      </c>
      <c r="S41" s="699"/>
      <c r="T41" s="699"/>
      <c r="U41" s="699"/>
      <c r="V41" s="699"/>
      <c r="W41" s="699"/>
      <c r="X41" s="699"/>
      <c r="Y41" s="700"/>
      <c r="Z41" s="701">
        <v>100</v>
      </c>
      <c r="AA41" s="701"/>
      <c r="AB41" s="701"/>
      <c r="AC41" s="701"/>
      <c r="AD41" s="702">
        <v>3664993</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186295</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86199</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314</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749558</v>
      </c>
      <c r="CS42" s="653"/>
      <c r="CT42" s="653"/>
      <c r="CU42" s="653"/>
      <c r="CV42" s="653"/>
      <c r="CW42" s="653"/>
      <c r="CX42" s="653"/>
      <c r="CY42" s="654"/>
      <c r="CZ42" s="628">
        <v>12.1</v>
      </c>
      <c r="DA42" s="655"/>
      <c r="DB42" s="655"/>
      <c r="DC42" s="658"/>
      <c r="DD42" s="632">
        <v>262462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37673</v>
      </c>
      <c r="CS43" s="653"/>
      <c r="CT43" s="653"/>
      <c r="CU43" s="653"/>
      <c r="CV43" s="653"/>
      <c r="CW43" s="653"/>
      <c r="CX43" s="653"/>
      <c r="CY43" s="654"/>
      <c r="CZ43" s="628">
        <v>0.6</v>
      </c>
      <c r="DA43" s="655"/>
      <c r="DB43" s="655"/>
      <c r="DC43" s="658"/>
      <c r="DD43" s="632">
        <v>37673</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744687</v>
      </c>
      <c r="CS44" s="624"/>
      <c r="CT44" s="624"/>
      <c r="CU44" s="624"/>
      <c r="CV44" s="624"/>
      <c r="CW44" s="624"/>
      <c r="CX44" s="624"/>
      <c r="CY44" s="625"/>
      <c r="CZ44" s="628">
        <v>12</v>
      </c>
      <c r="DA44" s="629"/>
      <c r="DB44" s="629"/>
      <c r="DC44" s="635"/>
      <c r="DD44" s="632">
        <v>259791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157012</v>
      </c>
      <c r="CS45" s="653"/>
      <c r="CT45" s="653"/>
      <c r="CU45" s="653"/>
      <c r="CV45" s="653"/>
      <c r="CW45" s="653"/>
      <c r="CX45" s="653"/>
      <c r="CY45" s="654"/>
      <c r="CZ45" s="628">
        <v>2.5</v>
      </c>
      <c r="DA45" s="655"/>
      <c r="DB45" s="655"/>
      <c r="DC45" s="658"/>
      <c r="DD45" s="632">
        <v>18350</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470598</v>
      </c>
      <c r="CS46" s="624"/>
      <c r="CT46" s="624"/>
      <c r="CU46" s="624"/>
      <c r="CV46" s="624"/>
      <c r="CW46" s="624"/>
      <c r="CX46" s="624"/>
      <c r="CY46" s="625"/>
      <c r="CZ46" s="628">
        <v>7.6</v>
      </c>
      <c r="DA46" s="629"/>
      <c r="DB46" s="629"/>
      <c r="DC46" s="635"/>
      <c r="DD46" s="632">
        <v>211364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4871</v>
      </c>
      <c r="CS47" s="653"/>
      <c r="CT47" s="653"/>
      <c r="CU47" s="653"/>
      <c r="CV47" s="653"/>
      <c r="CW47" s="653"/>
      <c r="CX47" s="653"/>
      <c r="CY47" s="654"/>
      <c r="CZ47" s="628">
        <v>0.1</v>
      </c>
      <c r="DA47" s="655"/>
      <c r="DB47" s="655"/>
      <c r="DC47" s="658"/>
      <c r="DD47" s="632">
        <v>2671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6197535</v>
      </c>
      <c r="CS49" s="682"/>
      <c r="CT49" s="682"/>
      <c r="CU49" s="682"/>
      <c r="CV49" s="682"/>
      <c r="CW49" s="682"/>
      <c r="CX49" s="682"/>
      <c r="CY49" s="711"/>
      <c r="CZ49" s="703">
        <v>100</v>
      </c>
      <c r="DA49" s="712"/>
      <c r="DB49" s="712"/>
      <c r="DC49" s="713"/>
      <c r="DD49" s="714">
        <v>4011553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pZJUb9jo24gFPGeONAMet1csA2ZS7DIgXQuGP5pI8EOeKI8RXgU6CSMMQecOWWH6kjmC/Q2HelXalfZijhgWg==" saltValue="4gIKr8Jbobh2An28aTsf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64" sqref="AP6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6356</v>
      </c>
      <c r="R7" s="753"/>
      <c r="S7" s="753"/>
      <c r="T7" s="753"/>
      <c r="U7" s="753"/>
      <c r="V7" s="753">
        <v>6198</v>
      </c>
      <c r="W7" s="753"/>
      <c r="X7" s="753"/>
      <c r="Y7" s="753"/>
      <c r="Z7" s="753"/>
      <c r="AA7" s="753">
        <v>158</v>
      </c>
      <c r="AB7" s="753"/>
      <c r="AC7" s="753"/>
      <c r="AD7" s="753"/>
      <c r="AE7" s="754"/>
      <c r="AF7" s="755">
        <v>126</v>
      </c>
      <c r="AG7" s="756"/>
      <c r="AH7" s="756"/>
      <c r="AI7" s="756"/>
      <c r="AJ7" s="757"/>
      <c r="AK7" s="758">
        <v>352</v>
      </c>
      <c r="AL7" s="759"/>
      <c r="AM7" s="759"/>
      <c r="AN7" s="759"/>
      <c r="AO7" s="759"/>
      <c r="AP7" s="759">
        <v>4767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392</v>
      </c>
      <c r="C8" s="781"/>
      <c r="D8" s="781"/>
      <c r="E8" s="781"/>
      <c r="F8" s="781"/>
      <c r="G8" s="781"/>
      <c r="H8" s="781"/>
      <c r="I8" s="781"/>
      <c r="J8" s="781"/>
      <c r="K8" s="781"/>
      <c r="L8" s="781"/>
      <c r="M8" s="781"/>
      <c r="N8" s="781"/>
      <c r="O8" s="781"/>
      <c r="P8" s="782"/>
      <c r="Q8" s="783">
        <v>577</v>
      </c>
      <c r="R8" s="784"/>
      <c r="S8" s="784"/>
      <c r="T8" s="784"/>
      <c r="U8" s="784"/>
      <c r="V8" s="784">
        <v>577</v>
      </c>
      <c r="W8" s="784"/>
      <c r="X8" s="784"/>
      <c r="Y8" s="784"/>
      <c r="Z8" s="784"/>
      <c r="AA8" s="784">
        <v>0</v>
      </c>
      <c r="AB8" s="784"/>
      <c r="AC8" s="784"/>
      <c r="AD8" s="784"/>
      <c r="AE8" s="785"/>
      <c r="AF8" s="786">
        <v>0</v>
      </c>
      <c r="AG8" s="787"/>
      <c r="AH8" s="787"/>
      <c r="AI8" s="787"/>
      <c r="AJ8" s="788"/>
      <c r="AK8" s="769">
        <v>257</v>
      </c>
      <c r="AL8" s="770"/>
      <c r="AM8" s="770"/>
      <c r="AN8" s="770"/>
      <c r="AO8" s="770"/>
      <c r="AP8" s="770">
        <v>33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6933</v>
      </c>
      <c r="R23" s="793"/>
      <c r="S23" s="793"/>
      <c r="T23" s="793"/>
      <c r="U23" s="793"/>
      <c r="V23" s="793">
        <v>6775</v>
      </c>
      <c r="W23" s="793"/>
      <c r="X23" s="793"/>
      <c r="Y23" s="793"/>
      <c r="Z23" s="793"/>
      <c r="AA23" s="793">
        <v>158</v>
      </c>
      <c r="AB23" s="793"/>
      <c r="AC23" s="793"/>
      <c r="AD23" s="793"/>
      <c r="AE23" s="794"/>
      <c r="AF23" s="795">
        <v>126</v>
      </c>
      <c r="AG23" s="793"/>
      <c r="AH23" s="793"/>
      <c r="AI23" s="793"/>
      <c r="AJ23" s="796"/>
      <c r="AK23" s="797"/>
      <c r="AL23" s="798"/>
      <c r="AM23" s="798"/>
      <c r="AN23" s="798"/>
      <c r="AO23" s="798"/>
      <c r="AP23" s="793">
        <v>4800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806</v>
      </c>
      <c r="R28" s="823"/>
      <c r="S28" s="823"/>
      <c r="T28" s="823"/>
      <c r="U28" s="823"/>
      <c r="V28" s="823">
        <v>803</v>
      </c>
      <c r="W28" s="823"/>
      <c r="X28" s="823"/>
      <c r="Y28" s="823"/>
      <c r="Z28" s="823"/>
      <c r="AA28" s="823">
        <v>3</v>
      </c>
      <c r="AB28" s="823"/>
      <c r="AC28" s="823"/>
      <c r="AD28" s="823"/>
      <c r="AE28" s="824"/>
      <c r="AF28" s="825">
        <v>3</v>
      </c>
      <c r="AG28" s="823"/>
      <c r="AH28" s="823"/>
      <c r="AI28" s="823"/>
      <c r="AJ28" s="826"/>
      <c r="AK28" s="827">
        <v>64</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96</v>
      </c>
      <c r="R29" s="784"/>
      <c r="S29" s="784"/>
      <c r="T29" s="784"/>
      <c r="U29" s="784"/>
      <c r="V29" s="784">
        <v>96</v>
      </c>
      <c r="W29" s="784"/>
      <c r="X29" s="784"/>
      <c r="Y29" s="784"/>
      <c r="Z29" s="784"/>
      <c r="AA29" s="784">
        <v>0</v>
      </c>
      <c r="AB29" s="784"/>
      <c r="AC29" s="784"/>
      <c r="AD29" s="784"/>
      <c r="AE29" s="785"/>
      <c r="AF29" s="786">
        <v>0</v>
      </c>
      <c r="AG29" s="787"/>
      <c r="AH29" s="787"/>
      <c r="AI29" s="787"/>
      <c r="AJ29" s="788"/>
      <c r="AK29" s="834">
        <v>25</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313</v>
      </c>
      <c r="R30" s="784"/>
      <c r="S30" s="784"/>
      <c r="T30" s="784"/>
      <c r="U30" s="784"/>
      <c r="V30" s="784">
        <v>301</v>
      </c>
      <c r="W30" s="784"/>
      <c r="X30" s="784"/>
      <c r="Y30" s="784"/>
      <c r="Z30" s="784"/>
      <c r="AA30" s="784">
        <v>12</v>
      </c>
      <c r="AB30" s="784"/>
      <c r="AC30" s="784"/>
      <c r="AD30" s="784"/>
      <c r="AE30" s="785"/>
      <c r="AF30" s="786">
        <v>12</v>
      </c>
      <c r="AG30" s="787"/>
      <c r="AH30" s="787"/>
      <c r="AI30" s="787"/>
      <c r="AJ30" s="788"/>
      <c r="AK30" s="834">
        <v>80</v>
      </c>
      <c r="AL30" s="830"/>
      <c r="AM30" s="830"/>
      <c r="AN30" s="830"/>
      <c r="AO30" s="830"/>
      <c r="AP30" s="830">
        <v>15</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334</v>
      </c>
      <c r="R32" s="784"/>
      <c r="S32" s="784"/>
      <c r="T32" s="784"/>
      <c r="U32" s="784"/>
      <c r="V32" s="784">
        <v>390</v>
      </c>
      <c r="W32" s="784"/>
      <c r="X32" s="784"/>
      <c r="Y32" s="784"/>
      <c r="Z32" s="784"/>
      <c r="AA32" s="784">
        <v>-56</v>
      </c>
      <c r="AB32" s="784"/>
      <c r="AC32" s="784"/>
      <c r="AD32" s="784"/>
      <c r="AE32" s="785"/>
      <c r="AF32" s="786">
        <v>-56</v>
      </c>
      <c r="AG32" s="787"/>
      <c r="AH32" s="787"/>
      <c r="AI32" s="787"/>
      <c r="AJ32" s="788"/>
      <c r="AK32" s="834" t="s">
        <v>551</v>
      </c>
      <c r="AL32" s="830"/>
      <c r="AM32" s="830"/>
      <c r="AN32" s="830"/>
      <c r="AO32" s="830"/>
      <c r="AP32" s="830">
        <v>809</v>
      </c>
      <c r="AQ32" s="830"/>
      <c r="AR32" s="830"/>
      <c r="AS32" s="830"/>
      <c r="AT32" s="830"/>
      <c r="AU32" s="830" t="s">
        <v>551</v>
      </c>
      <c r="AV32" s="830"/>
      <c r="AW32" s="830"/>
      <c r="AX32" s="830"/>
      <c r="AY32" s="830"/>
      <c r="AZ32" s="831" t="s">
        <v>551</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240</v>
      </c>
      <c r="R33" s="784"/>
      <c r="S33" s="784"/>
      <c r="T33" s="784"/>
      <c r="U33" s="784"/>
      <c r="V33" s="784">
        <v>277</v>
      </c>
      <c r="W33" s="784"/>
      <c r="X33" s="784"/>
      <c r="Y33" s="784"/>
      <c r="Z33" s="784"/>
      <c r="AA33" s="784">
        <v>-37</v>
      </c>
      <c r="AB33" s="784"/>
      <c r="AC33" s="784"/>
      <c r="AD33" s="784"/>
      <c r="AE33" s="785"/>
      <c r="AF33" s="786">
        <v>-37</v>
      </c>
      <c r="AG33" s="787"/>
      <c r="AH33" s="787"/>
      <c r="AI33" s="787"/>
      <c r="AJ33" s="788"/>
      <c r="AK33" s="834" t="s">
        <v>551</v>
      </c>
      <c r="AL33" s="830"/>
      <c r="AM33" s="830"/>
      <c r="AN33" s="830"/>
      <c r="AO33" s="830"/>
      <c r="AP33" s="830">
        <v>371</v>
      </c>
      <c r="AQ33" s="830"/>
      <c r="AR33" s="830"/>
      <c r="AS33" s="830"/>
      <c r="AT33" s="830"/>
      <c r="AU33" s="830" t="s">
        <v>551</v>
      </c>
      <c r="AV33" s="830"/>
      <c r="AW33" s="830"/>
      <c r="AX33" s="830"/>
      <c r="AY33" s="830"/>
      <c r="AZ33" s="831" t="s">
        <v>551</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v>
      </c>
      <c r="AG63" s="844"/>
      <c r="AH63" s="844"/>
      <c r="AI63" s="844"/>
      <c r="AJ63" s="845"/>
      <c r="AK63" s="846"/>
      <c r="AL63" s="841"/>
      <c r="AM63" s="841"/>
      <c r="AN63" s="841"/>
      <c r="AO63" s="841"/>
      <c r="AP63" s="844">
        <v>1195</v>
      </c>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1012</v>
      </c>
      <c r="R68" s="866"/>
      <c r="S68" s="866"/>
      <c r="T68" s="866"/>
      <c r="U68" s="866"/>
      <c r="V68" s="866">
        <v>997</v>
      </c>
      <c r="W68" s="866"/>
      <c r="X68" s="866"/>
      <c r="Y68" s="866"/>
      <c r="Z68" s="866"/>
      <c r="AA68" s="866">
        <v>15</v>
      </c>
      <c r="AB68" s="866"/>
      <c r="AC68" s="866"/>
      <c r="AD68" s="866"/>
      <c r="AE68" s="866"/>
      <c r="AF68" s="866">
        <v>15</v>
      </c>
      <c r="AG68" s="866"/>
      <c r="AH68" s="866"/>
      <c r="AI68" s="866"/>
      <c r="AJ68" s="866"/>
      <c r="AK68" s="866" t="s">
        <v>551</v>
      </c>
      <c r="AL68" s="866"/>
      <c r="AM68" s="866"/>
      <c r="AN68" s="866"/>
      <c r="AO68" s="866"/>
      <c r="AP68" s="866">
        <v>157</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882</v>
      </c>
      <c r="R69" s="830"/>
      <c r="S69" s="830"/>
      <c r="T69" s="830"/>
      <c r="U69" s="830"/>
      <c r="V69" s="830">
        <v>852</v>
      </c>
      <c r="W69" s="830"/>
      <c r="X69" s="830"/>
      <c r="Y69" s="830"/>
      <c r="Z69" s="830"/>
      <c r="AA69" s="830">
        <v>30</v>
      </c>
      <c r="AB69" s="830"/>
      <c r="AC69" s="830"/>
      <c r="AD69" s="830"/>
      <c r="AE69" s="830"/>
      <c r="AF69" s="830">
        <v>30</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518</v>
      </c>
      <c r="R70" s="830"/>
      <c r="S70" s="830"/>
      <c r="T70" s="830"/>
      <c r="U70" s="830"/>
      <c r="V70" s="830">
        <v>516</v>
      </c>
      <c r="W70" s="830"/>
      <c r="X70" s="830"/>
      <c r="Y70" s="830"/>
      <c r="Z70" s="830"/>
      <c r="AA70" s="830">
        <v>2</v>
      </c>
      <c r="AB70" s="830"/>
      <c r="AC70" s="830"/>
      <c r="AD70" s="830"/>
      <c r="AE70" s="830"/>
      <c r="AF70" s="830">
        <v>2</v>
      </c>
      <c r="AG70" s="830"/>
      <c r="AH70" s="830"/>
      <c r="AI70" s="830"/>
      <c r="AJ70" s="830"/>
      <c r="AK70" s="830" t="s">
        <v>551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2846</v>
      </c>
      <c r="R71" s="830"/>
      <c r="S71" s="830"/>
      <c r="T71" s="830"/>
      <c r="U71" s="830"/>
      <c r="V71" s="830">
        <v>2781</v>
      </c>
      <c r="W71" s="830"/>
      <c r="X71" s="830"/>
      <c r="Y71" s="830"/>
      <c r="Z71" s="830"/>
      <c r="AA71" s="830">
        <v>65</v>
      </c>
      <c r="AB71" s="830"/>
      <c r="AC71" s="830"/>
      <c r="AD71" s="830"/>
      <c r="AE71" s="830"/>
      <c r="AF71" s="830">
        <v>65</v>
      </c>
      <c r="AG71" s="830"/>
      <c r="AH71" s="830"/>
      <c r="AI71" s="830"/>
      <c r="AJ71" s="830"/>
      <c r="AK71" s="830" t="s">
        <v>551</v>
      </c>
      <c r="AL71" s="830"/>
      <c r="AM71" s="830"/>
      <c r="AN71" s="830"/>
      <c r="AO71" s="830"/>
      <c r="AP71" s="830" t="s">
        <v>551</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112</v>
      </c>
      <c r="AG88" s="844"/>
      <c r="AH88" s="844"/>
      <c r="AI88" s="844"/>
      <c r="AJ88" s="844"/>
      <c r="AK88" s="841"/>
      <c r="AL88" s="841"/>
      <c r="AM88" s="841"/>
      <c r="AN88" s="841"/>
      <c r="AO88" s="841"/>
      <c r="AP88" s="844">
        <v>157</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739803</v>
      </c>
      <c r="AB110" s="900"/>
      <c r="AC110" s="900"/>
      <c r="AD110" s="900"/>
      <c r="AE110" s="901"/>
      <c r="AF110" s="902">
        <v>683408</v>
      </c>
      <c r="AG110" s="900"/>
      <c r="AH110" s="900"/>
      <c r="AI110" s="900"/>
      <c r="AJ110" s="901"/>
      <c r="AK110" s="902">
        <v>691282</v>
      </c>
      <c r="AL110" s="900"/>
      <c r="AM110" s="900"/>
      <c r="AN110" s="900"/>
      <c r="AO110" s="901"/>
      <c r="AP110" s="903">
        <v>22.3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5406567</v>
      </c>
      <c r="BR110" s="931"/>
      <c r="BS110" s="931"/>
      <c r="BT110" s="931"/>
      <c r="BU110" s="931"/>
      <c r="BV110" s="931">
        <v>5053184</v>
      </c>
      <c r="BW110" s="931"/>
      <c r="BX110" s="931"/>
      <c r="BY110" s="931"/>
      <c r="BZ110" s="931"/>
      <c r="CA110" s="931">
        <v>4766697</v>
      </c>
      <c r="CB110" s="931"/>
      <c r="CC110" s="931"/>
      <c r="CD110" s="931"/>
      <c r="CE110" s="931"/>
      <c r="CF110" s="944">
        <v>153.69999999999999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937508</v>
      </c>
      <c r="BR112" s="926"/>
      <c r="BS112" s="926"/>
      <c r="BT112" s="926"/>
      <c r="BU112" s="926"/>
      <c r="BV112" s="926">
        <v>863742</v>
      </c>
      <c r="BW112" s="926"/>
      <c r="BX112" s="926"/>
      <c r="BY112" s="926"/>
      <c r="BZ112" s="926"/>
      <c r="CA112" s="926">
        <v>790982</v>
      </c>
      <c r="CB112" s="926"/>
      <c r="CC112" s="926"/>
      <c r="CD112" s="926"/>
      <c r="CE112" s="926"/>
      <c r="CF112" s="920">
        <v>25.5</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132563</v>
      </c>
      <c r="AB113" s="938"/>
      <c r="AC113" s="938"/>
      <c r="AD113" s="938"/>
      <c r="AE113" s="939"/>
      <c r="AF113" s="940">
        <v>131486</v>
      </c>
      <c r="AG113" s="938"/>
      <c r="AH113" s="938"/>
      <c r="AI113" s="938"/>
      <c r="AJ113" s="939"/>
      <c r="AK113" s="940">
        <v>145841</v>
      </c>
      <c r="AL113" s="938"/>
      <c r="AM113" s="938"/>
      <c r="AN113" s="938"/>
      <c r="AO113" s="939"/>
      <c r="AP113" s="941">
        <v>4.7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6443</v>
      </c>
      <c r="BR113" s="926"/>
      <c r="BS113" s="926"/>
      <c r="BT113" s="926"/>
      <c r="BU113" s="926"/>
      <c r="BV113" s="926">
        <v>3568</v>
      </c>
      <c r="BW113" s="926"/>
      <c r="BX113" s="926"/>
      <c r="BY113" s="926"/>
      <c r="BZ113" s="926"/>
      <c r="CA113" s="926">
        <v>2556</v>
      </c>
      <c r="CB113" s="926"/>
      <c r="CC113" s="926"/>
      <c r="CD113" s="926"/>
      <c r="CE113" s="926"/>
      <c r="CF113" s="920">
        <v>0.1</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4857</v>
      </c>
      <c r="AB114" s="959"/>
      <c r="AC114" s="959"/>
      <c r="AD114" s="959"/>
      <c r="AE114" s="960"/>
      <c r="AF114" s="961">
        <v>2903</v>
      </c>
      <c r="AG114" s="959"/>
      <c r="AH114" s="959"/>
      <c r="AI114" s="959"/>
      <c r="AJ114" s="960"/>
      <c r="AK114" s="961">
        <v>1029</v>
      </c>
      <c r="AL114" s="959"/>
      <c r="AM114" s="959"/>
      <c r="AN114" s="959"/>
      <c r="AO114" s="960"/>
      <c r="AP114" s="962">
        <v>0</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221349</v>
      </c>
      <c r="BR114" s="926"/>
      <c r="BS114" s="926"/>
      <c r="BT114" s="926"/>
      <c r="BU114" s="926"/>
      <c r="BV114" s="926">
        <v>259546</v>
      </c>
      <c r="BW114" s="926"/>
      <c r="BX114" s="926"/>
      <c r="BY114" s="926"/>
      <c r="BZ114" s="926"/>
      <c r="CA114" s="926">
        <v>343450</v>
      </c>
      <c r="CB114" s="926"/>
      <c r="CC114" s="926"/>
      <c r="CD114" s="926"/>
      <c r="CE114" s="926"/>
      <c r="CF114" s="920">
        <v>11.1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733</v>
      </c>
      <c r="AB115" s="938"/>
      <c r="AC115" s="938"/>
      <c r="AD115" s="938"/>
      <c r="AE115" s="939"/>
      <c r="AF115" s="940">
        <v>733</v>
      </c>
      <c r="AG115" s="938"/>
      <c r="AH115" s="938"/>
      <c r="AI115" s="938"/>
      <c r="AJ115" s="939"/>
      <c r="AK115" s="940">
        <v>718</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877956</v>
      </c>
      <c r="AB117" s="979"/>
      <c r="AC117" s="979"/>
      <c r="AD117" s="979"/>
      <c r="AE117" s="980"/>
      <c r="AF117" s="981">
        <v>818530</v>
      </c>
      <c r="AG117" s="979"/>
      <c r="AH117" s="979"/>
      <c r="AI117" s="979"/>
      <c r="AJ117" s="980"/>
      <c r="AK117" s="981">
        <v>838870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6571867</v>
      </c>
      <c r="BR119" s="1000"/>
      <c r="BS119" s="1000"/>
      <c r="BT119" s="1000"/>
      <c r="BU119" s="1000"/>
      <c r="BV119" s="1000">
        <v>6180040</v>
      </c>
      <c r="BW119" s="1000"/>
      <c r="BX119" s="1000"/>
      <c r="BY119" s="1000"/>
      <c r="BZ119" s="1000"/>
      <c r="CA119" s="1000">
        <v>5903685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2389885</v>
      </c>
      <c r="BR120" s="931"/>
      <c r="BS120" s="931"/>
      <c r="BT120" s="931"/>
      <c r="BU120" s="931"/>
      <c r="BV120" s="931">
        <v>2583061</v>
      </c>
      <c r="BW120" s="931"/>
      <c r="BX120" s="931"/>
      <c r="BY120" s="931"/>
      <c r="BZ120" s="931"/>
      <c r="CA120" s="931">
        <v>2561405</v>
      </c>
      <c r="CB120" s="931"/>
      <c r="CC120" s="931"/>
      <c r="CD120" s="931"/>
      <c r="CE120" s="931"/>
      <c r="CF120" s="944">
        <v>82.6</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513366</v>
      </c>
      <c r="DR120" s="931"/>
      <c r="DS120" s="931"/>
      <c r="DT120" s="931"/>
      <c r="DU120" s="931"/>
      <c r="DV120" s="932">
        <v>16.600000000000001</v>
      </c>
      <c r="DW120" s="932"/>
      <c r="DX120" s="932"/>
      <c r="DY120" s="932"/>
      <c r="DZ120" s="933"/>
    </row>
    <row r="121" spans="1:130" s="218"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320041</v>
      </c>
      <c r="BR121" s="926"/>
      <c r="BS121" s="926"/>
      <c r="BT121" s="926"/>
      <c r="BU121" s="926"/>
      <c r="BV121" s="926">
        <v>278927</v>
      </c>
      <c r="BW121" s="926"/>
      <c r="BX121" s="926"/>
      <c r="BY121" s="926"/>
      <c r="BZ121" s="926"/>
      <c r="CA121" s="926">
        <v>239243</v>
      </c>
      <c r="CB121" s="926"/>
      <c r="CC121" s="926"/>
      <c r="CD121" s="926"/>
      <c r="CE121" s="926"/>
      <c r="CF121" s="920">
        <v>7.7</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273567</v>
      </c>
      <c r="DR121" s="926"/>
      <c r="DS121" s="926"/>
      <c r="DT121" s="926"/>
      <c r="DU121" s="926"/>
      <c r="DV121" s="927">
        <v>8.8000000000000007</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4584010</v>
      </c>
      <c r="BR122" s="1000"/>
      <c r="BS122" s="1000"/>
      <c r="BT122" s="1000"/>
      <c r="BU122" s="1000"/>
      <c r="BV122" s="1000">
        <v>4340168</v>
      </c>
      <c r="BW122" s="1000"/>
      <c r="BX122" s="1000"/>
      <c r="BY122" s="1000"/>
      <c r="BZ122" s="1000"/>
      <c r="CA122" s="1000">
        <v>4277267</v>
      </c>
      <c r="CB122" s="1000"/>
      <c r="CC122" s="1000"/>
      <c r="CD122" s="1000"/>
      <c r="CE122" s="1000"/>
      <c r="CF122" s="1017">
        <v>137.9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5861</v>
      </c>
      <c r="DH122" s="926"/>
      <c r="DI122" s="926"/>
      <c r="DJ122" s="926"/>
      <c r="DK122" s="926"/>
      <c r="DL122" s="926">
        <v>5053</v>
      </c>
      <c r="DM122" s="926"/>
      <c r="DN122" s="926"/>
      <c r="DO122" s="926"/>
      <c r="DP122" s="926"/>
      <c r="DQ122" s="926">
        <v>4049</v>
      </c>
      <c r="DR122" s="926"/>
      <c r="DS122" s="926"/>
      <c r="DT122" s="926"/>
      <c r="DU122" s="926"/>
      <c r="DV122" s="927">
        <v>0.1</v>
      </c>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4">
        <v>7293936</v>
      </c>
      <c r="BR123" s="1031"/>
      <c r="BS123" s="1031"/>
      <c r="BT123" s="1031"/>
      <c r="BU123" s="1031"/>
      <c r="BV123" s="1031">
        <v>7202156</v>
      </c>
      <c r="BW123" s="1031"/>
      <c r="BX123" s="1031"/>
      <c r="BY123" s="1031"/>
      <c r="BZ123" s="1031"/>
      <c r="CA123" s="1031">
        <v>7077915</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931647</v>
      </c>
      <c r="DH124" s="986"/>
      <c r="DI124" s="986"/>
      <c r="DJ124" s="986"/>
      <c r="DK124" s="987"/>
      <c r="DL124" s="985">
        <v>858689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733</v>
      </c>
      <c r="AB127" s="959"/>
      <c r="AC127" s="959"/>
      <c r="AD127" s="959"/>
      <c r="AE127" s="960"/>
      <c r="AF127" s="961">
        <v>733</v>
      </c>
      <c r="AG127" s="959"/>
      <c r="AH127" s="959"/>
      <c r="AI127" s="959"/>
      <c r="AJ127" s="960"/>
      <c r="AK127" s="961">
        <v>718</v>
      </c>
      <c r="AL127" s="959"/>
      <c r="AM127" s="959"/>
      <c r="AN127" s="959"/>
      <c r="AO127" s="960"/>
      <c r="AP127" s="962">
        <v>0</v>
      </c>
      <c r="AQ127" s="963"/>
      <c r="AR127" s="963"/>
      <c r="AS127" s="963"/>
      <c r="AT127" s="964"/>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53635</v>
      </c>
      <c r="AB128" s="1047"/>
      <c r="AC128" s="1047"/>
      <c r="AD128" s="1047"/>
      <c r="AE128" s="1048"/>
      <c r="AF128" s="1049">
        <v>54186</v>
      </c>
      <c r="AG128" s="1047"/>
      <c r="AH128" s="1047"/>
      <c r="AI128" s="1047"/>
      <c r="AJ128" s="1048"/>
      <c r="AK128" s="1049">
        <v>53335</v>
      </c>
      <c r="AL128" s="1047"/>
      <c r="AM128" s="1047"/>
      <c r="AN128" s="1047"/>
      <c r="AO128" s="1048"/>
      <c r="AP128" s="1050"/>
      <c r="AQ128" s="1051"/>
      <c r="AR128" s="1051"/>
      <c r="AS128" s="1051"/>
      <c r="AT128" s="1052"/>
      <c r="AU128" s="220"/>
      <c r="AV128" s="220"/>
      <c r="AW128" s="220"/>
      <c r="AX128" s="896" t="s">
        <v>464</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3597898</v>
      </c>
      <c r="AB129" s="959"/>
      <c r="AC129" s="959"/>
      <c r="AD129" s="959"/>
      <c r="AE129" s="960"/>
      <c r="AF129" s="961">
        <v>3577682</v>
      </c>
      <c r="AG129" s="959"/>
      <c r="AH129" s="959"/>
      <c r="AI129" s="959"/>
      <c r="AJ129" s="960"/>
      <c r="AK129" s="961">
        <v>3623291</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560823</v>
      </c>
      <c r="AB130" s="959"/>
      <c r="AC130" s="959"/>
      <c r="AD130" s="959"/>
      <c r="AE130" s="960"/>
      <c r="AF130" s="961">
        <v>515507</v>
      </c>
      <c r="AG130" s="959"/>
      <c r="AH130" s="959"/>
      <c r="AI130" s="959"/>
      <c r="AJ130" s="960"/>
      <c r="AK130" s="961">
        <v>522022</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3037075</v>
      </c>
      <c r="AB131" s="986"/>
      <c r="AC131" s="986"/>
      <c r="AD131" s="986"/>
      <c r="AE131" s="987"/>
      <c r="AF131" s="985">
        <v>3062175</v>
      </c>
      <c r="AG131" s="986"/>
      <c r="AH131" s="986"/>
      <c r="AI131" s="986"/>
      <c r="AJ131" s="987"/>
      <c r="AK131" s="985">
        <v>3101269</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8.6760450000000002</v>
      </c>
      <c r="AB132" s="1097"/>
      <c r="AC132" s="1097"/>
      <c r="AD132" s="1097"/>
      <c r="AE132" s="1098"/>
      <c r="AF132" s="1099">
        <v>8.1261519999999994</v>
      </c>
      <c r="AG132" s="1097"/>
      <c r="AH132" s="1097"/>
      <c r="AI132" s="1097"/>
      <c r="AJ132" s="1098"/>
      <c r="AK132" s="1099">
        <v>8.4969409999999996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v>
      </c>
      <c r="AB133" s="1080"/>
      <c r="AC133" s="1080"/>
      <c r="AD133" s="1080"/>
      <c r="AE133" s="1081"/>
      <c r="AF133" s="1079">
        <v>8.1999999999999993</v>
      </c>
      <c r="AG133" s="1080"/>
      <c r="AH133" s="1080"/>
      <c r="AI133" s="1080"/>
      <c r="AJ133" s="1081"/>
      <c r="AK133" s="1079">
        <v>8.4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YtVdtXFkhzZ+/JhCpzndp5MeX2b6yfBWyjnCBUi5WA1c/Ja3pX9em45ktjmpKLX4oiOIPXz66+gk12H18mVcA==" saltValue="rEi7Atn9Emdlhwrg5Erv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election activeCell="CQ74" sqref="CQ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97uK0/v+rGM+8D6Xyfnz2JfNqk+jdpyg6vfjxRqN/RJdFyQZLyzLCm7mma3W7VebsHLuAvIplPFMaQ4unONbg==" saltValue="xrJLJFw+8sF5XDXBa4JF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SscNJIoLzxC2A92+pTLyC/olbvKqdZBOrJ4dM7QlsnhKkHDua0ya+gYmsZkRscyEOgDtG/1Y0hUMl29TLJaKQ==" saltValue="zJvEi9lZUIHqBrrdEiJT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1181793</v>
      </c>
      <c r="AP9" s="269">
        <v>235840</v>
      </c>
      <c r="AQ9" s="270">
        <v>186275</v>
      </c>
      <c r="AR9" s="271">
        <v>26.6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189804</v>
      </c>
      <c r="AP10" s="272">
        <v>37877</v>
      </c>
      <c r="AQ10" s="273">
        <v>28060</v>
      </c>
      <c r="AR10" s="274">
        <v>35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7123</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57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70784</v>
      </c>
      <c r="AP13" s="272">
        <v>14126</v>
      </c>
      <c r="AQ13" s="273">
        <v>6435</v>
      </c>
      <c r="AR13" s="274">
        <v>119.5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37673</v>
      </c>
      <c r="AP14" s="272">
        <v>7518</v>
      </c>
      <c r="AQ14" s="273">
        <v>3786</v>
      </c>
      <c r="AR14" s="274">
        <v>98.6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-46095</v>
      </c>
      <c r="AP15" s="272">
        <v>-9199</v>
      </c>
      <c r="AQ15" s="273">
        <v>-9323</v>
      </c>
      <c r="AR15" s="274">
        <v>-1.3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1433959</v>
      </c>
      <c r="AP16" s="272">
        <v>286162</v>
      </c>
      <c r="AQ16" s="273">
        <v>222412</v>
      </c>
      <c r="AR16" s="274">
        <v>28.7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22.15</v>
      </c>
      <c r="AP21" s="286">
        <v>17.59</v>
      </c>
      <c r="AQ21" s="287">
        <v>4.5599999999999996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95.8</v>
      </c>
      <c r="AP22" s="291">
        <v>95.9</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691282</v>
      </c>
      <c r="AP32" s="300">
        <v>137953</v>
      </c>
      <c r="AQ32" s="301">
        <v>124581</v>
      </c>
      <c r="AR32" s="302">
        <v>10.7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v>76</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163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145841</v>
      </c>
      <c r="AP35" s="300">
        <v>29104</v>
      </c>
      <c r="AQ35" s="301">
        <v>24428</v>
      </c>
      <c r="AR35" s="302">
        <v>19.100000000000001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1029</v>
      </c>
      <c r="AP36" s="300">
        <v>205</v>
      </c>
      <c r="AQ36" s="301">
        <v>4294</v>
      </c>
      <c r="AR36" s="302">
        <v>-95.2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718</v>
      </c>
      <c r="AP37" s="300">
        <v>143</v>
      </c>
      <c r="AQ37" s="301">
        <v>880</v>
      </c>
      <c r="AR37" s="302">
        <v>-83.8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22</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-53335</v>
      </c>
      <c r="AP39" s="300">
        <v>-10644</v>
      </c>
      <c r="AQ39" s="301">
        <v>-5293</v>
      </c>
      <c r="AR39" s="302">
        <v>101.1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-522022</v>
      </c>
      <c r="AP40" s="300">
        <v>-104175</v>
      </c>
      <c r="AQ40" s="301">
        <v>-99375</v>
      </c>
      <c r="AR40" s="302">
        <v>4.8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263513</v>
      </c>
      <c r="AP41" s="300">
        <v>52587</v>
      </c>
      <c r="AQ41" s="301">
        <v>49775</v>
      </c>
      <c r="AR41" s="302">
        <v>5.6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1524537</v>
      </c>
      <c r="AN51" s="322">
        <v>282741</v>
      </c>
      <c r="AO51" s="323">
        <v>19.8</v>
      </c>
      <c r="AP51" s="324">
        <v>200194</v>
      </c>
      <c r="AQ51" s="325">
        <v>5.2</v>
      </c>
      <c r="AR51" s="326">
        <v>14.6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801346</v>
      </c>
      <c r="AN52" s="330">
        <v>148618</v>
      </c>
      <c r="AO52" s="331">
        <v>89.1</v>
      </c>
      <c r="AP52" s="332">
        <v>106422</v>
      </c>
      <c r="AQ52" s="333">
        <v>20.100000000000001</v>
      </c>
      <c r="AR52" s="334">
        <v>69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547964</v>
      </c>
      <c r="AN53" s="322">
        <v>104394</v>
      </c>
      <c r="AO53" s="323">
        <v>-63.1</v>
      </c>
      <c r="AP53" s="324">
        <v>196914</v>
      </c>
      <c r="AQ53" s="325">
        <v>-1.6</v>
      </c>
      <c r="AR53" s="326">
        <v>-61.5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309836</v>
      </c>
      <c r="AN54" s="330">
        <v>59028</v>
      </c>
      <c r="AO54" s="331">
        <v>-60.3</v>
      </c>
      <c r="AP54" s="332">
        <v>98966</v>
      </c>
      <c r="AQ54" s="333">
        <v>-7</v>
      </c>
      <c r="AR54" s="334">
        <v>-53.3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2145413</v>
      </c>
      <c r="AN55" s="322">
        <v>413613</v>
      </c>
      <c r="AO55" s="323">
        <v>296.2</v>
      </c>
      <c r="AP55" s="324">
        <v>204757</v>
      </c>
      <c r="AQ55" s="325">
        <v>4</v>
      </c>
      <c r="AR55" s="326">
        <v>292.2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196356</v>
      </c>
      <c r="AN56" s="330">
        <v>37855</v>
      </c>
      <c r="AO56" s="331">
        <v>-35.9</v>
      </c>
      <c r="AP56" s="332">
        <v>106071</v>
      </c>
      <c r="AQ56" s="333">
        <v>7.2</v>
      </c>
      <c r="AR56" s="334">
        <v>-43.1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369983</v>
      </c>
      <c r="AN57" s="322">
        <v>72023</v>
      </c>
      <c r="AO57" s="323">
        <v>-82.6</v>
      </c>
      <c r="AP57" s="324">
        <v>194971</v>
      </c>
      <c r="AQ57" s="325">
        <v>-4.8</v>
      </c>
      <c r="AR57" s="326">
        <v>-77.8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193001</v>
      </c>
      <c r="AN58" s="330">
        <v>37571</v>
      </c>
      <c r="AO58" s="331">
        <v>-0.8</v>
      </c>
      <c r="AP58" s="332">
        <v>105966</v>
      </c>
      <c r="AQ58" s="333">
        <v>-0.1</v>
      </c>
      <c r="AR58" s="334">
        <v>-0.7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744687</v>
      </c>
      <c r="AN59" s="322">
        <v>148610</v>
      </c>
      <c r="AO59" s="323">
        <v>106.3</v>
      </c>
      <c r="AP59" s="324">
        <v>224172</v>
      </c>
      <c r="AQ59" s="325">
        <v>15</v>
      </c>
      <c r="AR59" s="326">
        <v>91.3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470598</v>
      </c>
      <c r="AN60" s="330">
        <v>93913</v>
      </c>
      <c r="AO60" s="331">
        <v>150</v>
      </c>
      <c r="AP60" s="332">
        <v>117611</v>
      </c>
      <c r="AQ60" s="333">
        <v>11</v>
      </c>
      <c r="AR60" s="334">
        <v>139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1066517</v>
      </c>
      <c r="AN61" s="337">
        <v>204276</v>
      </c>
      <c r="AO61" s="338">
        <v>55.3</v>
      </c>
      <c r="AP61" s="339">
        <v>204202</v>
      </c>
      <c r="AQ61" s="340">
        <v>3.6</v>
      </c>
      <c r="AR61" s="326">
        <v>51.7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394227</v>
      </c>
      <c r="AN62" s="330">
        <v>75397</v>
      </c>
      <c r="AO62" s="331">
        <v>28.4</v>
      </c>
      <c r="AP62" s="332">
        <v>107007</v>
      </c>
      <c r="AQ62" s="333">
        <v>6.2</v>
      </c>
      <c r="AR62" s="334">
        <v>22.2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Hr+e9f1AD+j40LjTDnE50zw2fLHMm+XCV7+J+tD0Xx3mFnxvg/1GSe8X6fGOWpOrTYi4qpS9j9XAnAjzEDNRw==" saltValue="8OcfP8RZ+w1+gNSgWh1Q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6" zoomScale="75" zoomScaleNormal="75" zoomScaleSheetLayoutView="55" workbookViewId="0">
      <selection activeCell="CO100" sqref="CO10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KmlqhCDPLSjZvCscXc7QtXPKDcGbiVaUTkBqNEyKt8DcdsTE6hAI6kKv3CXFbScQSi0K4l4zXZ+4Aor8GAfEyg==" saltValue="/vrEVoc89dqya2JvfmnH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EGk+r04WqF98Bxmvgz6/Q49+sB4IIkOP5v4pECySF+mfAYWVMTQn/pbLobrgwz7njnrhE/Eb+wYx98cOrzYc8A==" saltValue="ymN9r+/FhewTWwGcGFtF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15.94</v>
      </c>
      <c r="G47" s="12">
        <v>17.7</v>
      </c>
      <c r="H47" s="12">
        <v>24.02</v>
      </c>
      <c r="I47" s="12">
        <v>29.58</v>
      </c>
      <c r="J47" s="13">
        <v>28.7</v>
      </c>
    </row>
    <row r="48" spans="2:10" ht="57.75" customHeight="1" x14ac:dyDescent="0.15">
      <c r="B48" s="14"/>
      <c r="C48" s="1141" t="s">
        <v>4</v>
      </c>
      <c r="D48" s="1141"/>
      <c r="E48" s="1142"/>
      <c r="F48" s="15">
        <v>2.52</v>
      </c>
      <c r="G48" s="16">
        <v>3.23</v>
      </c>
      <c r="H48" s="16">
        <v>2.88</v>
      </c>
      <c r="I48" s="16">
        <v>3.78</v>
      </c>
      <c r="J48" s="17">
        <v>3.48</v>
      </c>
    </row>
    <row r="49" spans="2:10" ht="57.75" customHeight="1" thickBot="1" x14ac:dyDescent="0.2">
      <c r="B49" s="18"/>
      <c r="C49" s="1143" t="s">
        <v>5</v>
      </c>
      <c r="D49" s="1143"/>
      <c r="E49" s="1144"/>
      <c r="F49" s="19" t="s">
        <v>531</v>
      </c>
      <c r="G49" s="20">
        <v>3.75</v>
      </c>
      <c r="H49" s="20">
        <v>5.28</v>
      </c>
      <c r="I49" s="20">
        <v>6.32</v>
      </c>
      <c r="J49" s="21" t="s">
        <v>532</v>
      </c>
    </row>
    <row r="50" spans="2:10" x14ac:dyDescent="0.15"/>
  </sheetData>
  <sheetProtection algorithmName="SHA-512" hashValue="AUk/tWKIT3w0iqLHvYEN4iSPHdqlFjhpLzAJk+uWNLb54MUwyz6m+oCSOt5xdYr2OxfmK1w8LJQsyFq1ZXGxaA==" saltValue="pTwl+yhs1qpoMmXy/nkL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2026-03-12T00:56:46Z</cp:lastPrinted>
  <dcterms:created xsi:type="dcterms:W3CDTF">2026-02-23T04:16:00Z</dcterms:created>
  <dcterms:modified xsi:type="dcterms:W3CDTF">2026-03-12T02:50:27Z</dcterms:modified>
  <cp:category/>
</cp:coreProperties>
</file>